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checkCompatibility="1" defaultThemeVersion="124226"/>
  <xr:revisionPtr revIDLastSave="0" documentId="13_ncr:1_{78707E9A-2B82-4AA3-9527-5675EA36B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ment I" sheetId="21" r:id="rId1"/>
  </sheets>
  <definedNames>
    <definedName name="_xlnm.Print_Area" localSheetId="0">'Statement I'!$A$1:$S$98</definedName>
    <definedName name="_xlnm.Print_Titles" localSheetId="0">'Statement I'!$1:$12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6" i="21" l="1"/>
  <c r="R96" i="21"/>
  <c r="Q96" i="21"/>
  <c r="P96" i="21"/>
  <c r="O96" i="21"/>
  <c r="N96" i="21"/>
  <c r="M96" i="21"/>
  <c r="L96" i="21"/>
  <c r="K96" i="21"/>
  <c r="J96" i="21"/>
  <c r="I96" i="21"/>
  <c r="H96" i="21"/>
  <c r="G96" i="21"/>
  <c r="G94" i="21"/>
  <c r="A96" i="21"/>
  <c r="A95" i="21"/>
  <c r="A94" i="21"/>
  <c r="G93" i="21" l="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4" i="21" l="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S38" i="21" l="1"/>
  <c r="R38" i="21"/>
  <c r="Q38" i="21"/>
  <c r="P38" i="21"/>
  <c r="O38" i="21"/>
  <c r="N38" i="21"/>
  <c r="M38" i="21"/>
  <c r="L38" i="21"/>
  <c r="K38" i="21"/>
  <c r="J38" i="21"/>
  <c r="I38" i="21"/>
  <c r="H38" i="21"/>
  <c r="G38" i="21" l="1"/>
</calcChain>
</file>

<file path=xl/sharedStrings.xml><?xml version="1.0" encoding="utf-8"?>
<sst xmlns="http://schemas.openxmlformats.org/spreadsheetml/2006/main" count="349" uniqueCount="102">
  <si>
    <t>RULE 20:10:13:85</t>
  </si>
  <si>
    <t>STATEMENT I</t>
  </si>
  <si>
    <t>Gas Revenues, Sales, and Average Customers by Activity, Rate Code, Source, and Jurisdiction</t>
  </si>
  <si>
    <t>For the Test Year Ended December 31, 2025</t>
  </si>
  <si>
    <t>Utility: MidAmerican Energy Company</t>
  </si>
  <si>
    <t>Docket No. NG26-___</t>
  </si>
  <si>
    <t>Individual Responsible: Lisa Bircher</t>
  </si>
  <si>
    <t>Line</t>
  </si>
  <si>
    <t>Rate</t>
  </si>
  <si>
    <t>No.</t>
  </si>
  <si>
    <t>Jur</t>
  </si>
  <si>
    <t>Actv. No.</t>
  </si>
  <si>
    <t>Activity Description</t>
  </si>
  <si>
    <t>Code</t>
  </si>
  <si>
    <t>Source</t>
  </si>
  <si>
    <t>Total/Average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</si>
  <si>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</si>
  <si>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</si>
  <si>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</si>
  <si>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</si>
  <si>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</si>
  <si>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</si>
  <si>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</si>
  <si>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</si>
  <si>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</si>
  <si>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</si>
  <si>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</si>
  <si>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</si>
  <si>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</si>
  <si>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</si>
  <si>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</si>
  <si>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</si>
  <si>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</si>
  <si>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</si>
  <si>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</si>
  <si>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</si>
  <si>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</si>
  <si>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</si>
  <si>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</si>
  <si>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</si>
  <si>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</si>
  <si>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</si>
  <si>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</si>
  <si>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</si>
  <si>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</si>
  <si>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</si>
  <si>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Sales:</t>
  </si>
  <si>
    <t>3450</t>
  </si>
  <si>
    <t>0400300</t>
  </si>
  <si>
    <t>Usage-commercial</t>
  </si>
  <si>
    <t>LVI</t>
  </si>
  <si>
    <t>Customer</t>
  </si>
  <si>
    <t>MVS</t>
  </si>
  <si>
    <t>NFS</t>
  </si>
  <si>
    <t>SSS</t>
  </si>
  <si>
    <t>SVS</t>
  </si>
  <si>
    <t>0400320</t>
  </si>
  <si>
    <t>Usage-industrial</t>
  </si>
  <si>
    <t>SVI</t>
  </si>
  <si>
    <t>0400335</t>
  </si>
  <si>
    <t>Usage-residential</t>
  </si>
  <si>
    <t>0400315</t>
  </si>
  <si>
    <t>Usage-gas transportation</t>
  </si>
  <si>
    <t>LVT</t>
  </si>
  <si>
    <t>MTM</t>
  </si>
  <si>
    <t>MVT</t>
  </si>
  <si>
    <t>STM</t>
  </si>
  <si>
    <t>0400302</t>
  </si>
  <si>
    <t>Usage-commercial-unbilled</t>
  </si>
  <si>
    <t>Spreadsheet</t>
  </si>
  <si>
    <t>0400322</t>
  </si>
  <si>
    <t>Usage-industrial-unbilled</t>
  </si>
  <si>
    <t>0400329</t>
  </si>
  <si>
    <t>Usage-negative balance</t>
  </si>
  <si>
    <t>0400337</t>
  </si>
  <si>
    <t>Usage-residential-unbilled</t>
  </si>
  <si>
    <t>Total Sales</t>
  </si>
  <si>
    <t>Revenues:</t>
  </si>
  <si>
    <t>Revenues from transportation of gas of others through distribution</t>
  </si>
  <si>
    <t>Miscellaneous service revenues</t>
  </si>
  <si>
    <t>Commercial and industrial sales</t>
  </si>
  <si>
    <t>Forfeited discounts</t>
  </si>
  <si>
    <t>Residential sales</t>
  </si>
  <si>
    <t>Sales for resale</t>
  </si>
  <si>
    <t>Rent from gas property</t>
  </si>
  <si>
    <t/>
  </si>
  <si>
    <t>Total Revenues</t>
  </si>
  <si>
    <t>Customers:</t>
  </si>
  <si>
    <t>0400100</t>
  </si>
  <si>
    <t>Customers-commercial</t>
  </si>
  <si>
    <t>0400115</t>
  </si>
  <si>
    <t>Customers-gas transportation</t>
  </si>
  <si>
    <t xml:space="preserve"> -   </t>
  </si>
  <si>
    <t xml:space="preserve">-   </t>
  </si>
  <si>
    <t>0400120</t>
  </si>
  <si>
    <t>Customers-industrial</t>
  </si>
  <si>
    <t>0400135</t>
  </si>
  <si>
    <t>Customers-residential</t>
  </si>
  <si>
    <t>0400145</t>
  </si>
  <si>
    <t>Customers-wholesale</t>
  </si>
  <si>
    <t>Total Customers</t>
  </si>
  <si>
    <t>Source: Company books.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</si>
</sst>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0" applyNumberFormat="1"/>
    <xf numFmtId="164" fontId="3" fillId="0" borderId="0" xfId="1" applyNumberFormat="1" applyFont="1" applyFill="1" applyBorder="1" applyAlignment="1">
      <alignment horizontal="right" wrapText="1"/>
    </xf>
    <xf numFmtId="164" fontId="3" fillId="0" borderId="2" xfId="1" applyNumberFormat="1" applyFont="1" applyFill="1" applyBorder="1" applyAlignment="1">
      <alignment horizontal="right"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wrapText="1"/>
    </xf>
    <xf numFmtId="0" fontId="3" fillId="0" borderId="0" xfId="5" applyFont="1" applyAlignment="1">
      <alignment wrapText="1"/>
    </xf>
    <xf numFmtId="44" fontId="3" fillId="0" borderId="0" xfId="2" applyFont="1" applyFill="1" applyBorder="1" applyAlignment="1">
      <alignment wrapText="1"/>
    </xf>
    <xf numFmtId="44" fontId="0" fillId="0" borderId="0" xfId="2" applyFont="1" applyAlignment="1"/>
    <xf numFmtId="44" fontId="3" fillId="0" borderId="2" xfId="2" applyFont="1" applyFill="1" applyBorder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3" fillId="0" borderId="3" xfId="7" applyFont="1" applyBorder="1" applyAlignment="1">
      <alignment wrapText="1"/>
    </xf>
    <xf numFmtId="164" fontId="3" fillId="0" borderId="3" xfId="1" applyNumberFormat="1" applyFont="1" applyFill="1" applyBorder="1" applyAlignment="1">
      <alignment horizontal="right" wrapText="1"/>
    </xf>
    <xf numFmtId="164" fontId="4" fillId="0" borderId="0" xfId="1" applyNumberFormat="1" applyFont="1"/>
    <xf numFmtId="0" fontId="3" fillId="0" borderId="3" xfId="8" applyFont="1" applyBorder="1" applyAlignment="1">
      <alignment wrapText="1"/>
    </xf>
    <xf numFmtId="44" fontId="0" fillId="0" borderId="0" xfId="0" applyNumberFormat="1"/>
    <xf numFmtId="0" fontId="3" fillId="0" borderId="3" xfId="9" applyFont="1" applyBorder="1" applyAlignment="1">
      <alignment wrapText="1"/>
    </xf>
    <xf numFmtId="43" fontId="3" fillId="0" borderId="3" xfId="1" applyFont="1" applyFill="1" applyBorder="1" applyAlignment="1">
      <alignment horizontal="right" wrapText="1"/>
    </xf>
    <xf numFmtId="43" fontId="4" fillId="0" borderId="0" xfId="1" applyFont="1"/>
    <xf numFmtId="0" fontId="3" fillId="0" borderId="0" xfId="4" applyFont="1" applyAlignment="1">
      <alignment wrapText="1"/>
    </xf>
    <xf numFmtId="0" fontId="2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1" fontId="6" fillId="0" borderId="0" xfId="6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3" xfId="8" applyFont="1" applyBorder="1" applyAlignment="1">
      <alignment horizontal="left" wrapText="1"/>
    </xf>
    <xf numFmtId="0" fontId="3" fillId="0" borderId="3" xfId="9" quotePrefix="1" applyFont="1" applyBorder="1" applyAlignment="1">
      <alignment horizontal="left" wrapText="1"/>
    </xf>
    <xf numFmtId="0" fontId="3" fillId="0" borderId="3" xfId="9" quotePrefix="1" applyFont="1" applyBorder="1" applyAlignment="1">
      <alignment wrapText="1"/>
    </xf>
    <xf numFmtId="0" fontId="6" fillId="0" borderId="0" xfId="0" applyFont="1" applyAlignment="1">
      <alignment horizontal="center"/>
    </xf>
  </cellXfs>
  <cellStyles count="10">
    <cellStyle name="Comma" xfId="1" builtinId="3"/>
    <cellStyle name="Currency" xfId="2" builtinId="4"/>
    <cellStyle name="Normal" xfId="0" builtinId="0"/>
    <cellStyle name="Normal 11" xfId="6" xr:uid="{00000000-0005-0000-0000-000003000000}"/>
    <cellStyle name="Normal_2012" xfId="3" xr:uid="{00000000-0005-0000-0000-000004000000}"/>
    <cellStyle name="Normal_2012_1" xfId="4" xr:uid="{00000000-0005-0000-0000-000005000000}"/>
    <cellStyle name="Normal_2013" xfId="5" xr:uid="{00000000-0005-0000-0000-000006000000}"/>
    <cellStyle name="Normal_Sheet1" xfId="7" xr:uid="{150E6E8F-EAFE-4EF6-88F6-62F1A71640BD}"/>
    <cellStyle name="Normal_Sheet2" xfId="8" xr:uid="{5AB94813-C90E-435B-A7CD-14B6FAF98BB8}"/>
    <cellStyle name="Normal_Sheet3" xfId="9" xr:uid="{6DBE30CF-ECB3-4B32-A3E1-C938D96F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4"/>
  <sheetViews>
    <sheetView tabSelected="1" view="pageLayout" zoomScaleNormal="100" workbookViewId="0">
      <selection sqref="A1:S1"/>
    </sheetView>
  </sheetViews>
  <sheetFormatPr defaultRowHeight="12.75" x14ac:dyDescent="0.2"/>
  <cols>
    <col min="1" max="1" width="5.7109375" customWidth="1"/>
    <col min="2" max="2" width="5.28515625" customWidth="1"/>
    <col min="3" max="3" width="9" bestFit="1" customWidth="1"/>
    <col min="4" max="4" width="61.5703125" bestFit="1" customWidth="1"/>
    <col min="5" max="5" width="5.7109375" bestFit="1" customWidth="1"/>
    <col min="6" max="6" width="12.140625" bestFit="1" customWidth="1"/>
    <col min="7" max="7" width="19.7109375" bestFit="1" customWidth="1"/>
    <col min="8" max="8" width="17" bestFit="1" customWidth="1"/>
    <col min="9" max="9" width="18" bestFit="1" customWidth="1"/>
    <col min="10" max="11" width="16.85546875" bestFit="1" customWidth="1"/>
    <col min="12" max="12" width="17.28515625" bestFit="1" customWidth="1"/>
    <col min="13" max="13" width="16.85546875" bestFit="1" customWidth="1"/>
    <col min="14" max="14" width="17.28515625" bestFit="1" customWidth="1"/>
    <col min="15" max="15" width="16.28515625" bestFit="1" customWidth="1"/>
    <col min="16" max="16" width="16.85546875" bestFit="1" customWidth="1"/>
    <col min="17" max="17" width="17.28515625" bestFit="1" customWidth="1"/>
    <col min="18" max="19" width="17.5703125" bestFit="1" customWidth="1"/>
    <col min="20" max="20" width="14.5703125" bestFit="1" customWidth="1"/>
    <col min="21" max="21" width="14.7109375" bestFit="1" customWidth="1"/>
  </cols>
  <sheetData>
    <row r="1" spans="1:19" ht="15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5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5" customHeight="1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5" customHeight="1" x14ac:dyDescent="0.25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ht="15" customHeight="1" x14ac:dyDescent="0.25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5" customHeight="1" x14ac:dyDescent="0.25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ht="15" customHeight="1" x14ac:dyDescent="0.25">
      <c r="A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5" customHeight="1" x14ac:dyDescent="0.25">
      <c r="A8" s="37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ht="15" customHeight="1" x14ac:dyDescent="0.25">
      <c r="A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15" customHeight="1" x14ac:dyDescent="0.25">
      <c r="A10" s="30" t="s">
        <v>7</v>
      </c>
      <c r="B10" s="12"/>
      <c r="C10" s="12"/>
      <c r="D10" s="12"/>
      <c r="E10" s="13" t="s">
        <v>8</v>
      </c>
      <c r="F10" s="13"/>
      <c r="G10" s="1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 customHeight="1" x14ac:dyDescent="0.25">
      <c r="A11" s="31" t="s">
        <v>9</v>
      </c>
      <c r="B11" s="14" t="s">
        <v>10</v>
      </c>
      <c r="C11" s="14" t="s">
        <v>11</v>
      </c>
      <c r="D11" s="14" t="s">
        <v>12</v>
      </c>
      <c r="E11" s="14" t="s">
        <v>13</v>
      </c>
      <c r="F11" s="14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5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5" t="s">
        <v>26</v>
      </c>
      <c r="S11" s="15" t="s">
        <v>27</v>
      </c>
    </row>
    <row r="12" spans="1:19" ht="15" customHeight="1" x14ac:dyDescent="0.2">
      <c r="B12" s="20" t="s">
        <v>28</v>
      </c>
      <c r="C12" s="20" t="s">
        <v>29</v>
      </c>
      <c r="D12" s="20" t="s">
        <v>30</v>
      </c>
      <c r="E12" s="20" t="s">
        <v>31</v>
      </c>
      <c r="F12" s="20" t="s">
        <v>32</v>
      </c>
      <c r="G12" s="20" t="s">
        <v>33</v>
      </c>
      <c r="H12" s="20" t="s">
        <v>34</v>
      </c>
      <c r="I12" s="20" t="s">
        <v>35</v>
      </c>
      <c r="J12" s="20" t="s">
        <v>36</v>
      </c>
      <c r="K12" s="20" t="s">
        <v>37</v>
      </c>
      <c r="L12" s="20" t="s">
        <v>38</v>
      </c>
      <c r="M12" s="20" t="s">
        <v>39</v>
      </c>
      <c r="N12" s="20" t="s">
        <v>40</v>
      </c>
      <c r="O12" s="20" t="s">
        <v>41</v>
      </c>
      <c r="P12" s="20" t="s">
        <v>42</v>
      </c>
      <c r="Q12" s="20" t="s">
        <v>43</v>
      </c>
      <c r="R12" s="20" t="s">
        <v>44</v>
      </c>
      <c r="S12" s="20" t="s">
        <v>45</v>
      </c>
    </row>
    <row r="13" spans="1:19" ht="15" customHeight="1" x14ac:dyDescent="0.25">
      <c r="B13" s="19" t="s">
        <v>46</v>
      </c>
      <c r="C13" s="12"/>
      <c r="D13" s="16"/>
      <c r="E13" s="17"/>
      <c r="F13" s="1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15" customHeight="1" x14ac:dyDescent="0.25">
      <c r="B14" s="6"/>
      <c r="C14" s="6"/>
      <c r="D14" s="6"/>
      <c r="E14" s="6"/>
      <c r="F14" s="6"/>
      <c r="G14" s="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15" customHeight="1" x14ac:dyDescent="0.25">
      <c r="A15" s="32">
        <v>1</v>
      </c>
      <c r="B15" s="8" t="s">
        <v>47</v>
      </c>
      <c r="C15" s="21" t="s">
        <v>48</v>
      </c>
      <c r="D15" s="21" t="s">
        <v>49</v>
      </c>
      <c r="E15" s="21" t="s">
        <v>50</v>
      </c>
      <c r="F15" s="8" t="s">
        <v>51</v>
      </c>
      <c r="G15" s="4">
        <f t="shared" ref="G15:G34" si="0">+SUM(H15:S15)</f>
        <v>-898872</v>
      </c>
      <c r="H15" s="22">
        <v>-109340</v>
      </c>
      <c r="I15" s="22">
        <v>-114621</v>
      </c>
      <c r="J15" s="22">
        <v>-110783</v>
      </c>
      <c r="K15" s="22">
        <v>-90405</v>
      </c>
      <c r="L15" s="22">
        <v>-77068</v>
      </c>
      <c r="M15" s="22">
        <v>-56715</v>
      </c>
      <c r="N15" s="22">
        <v>-46195</v>
      </c>
      <c r="O15" s="22">
        <v>-45931</v>
      </c>
      <c r="P15" s="22">
        <v>-46708</v>
      </c>
      <c r="Q15" s="22">
        <v>-48017</v>
      </c>
      <c r="R15" s="22">
        <v>-65076</v>
      </c>
      <c r="S15" s="22">
        <v>-88013</v>
      </c>
    </row>
    <row r="16" spans="1:19" ht="15" customHeight="1" x14ac:dyDescent="0.25">
      <c r="A16" s="33">
        <f>A15+1</f>
        <v>2</v>
      </c>
      <c r="B16" s="8" t="s">
        <v>47</v>
      </c>
      <c r="C16" s="21" t="s">
        <v>48</v>
      </c>
      <c r="D16" s="21" t="s">
        <v>49</v>
      </c>
      <c r="E16" s="21" t="s">
        <v>52</v>
      </c>
      <c r="F16" s="8" t="s">
        <v>51</v>
      </c>
      <c r="G16" s="4">
        <f t="shared" si="0"/>
        <v>-23344419</v>
      </c>
      <c r="H16" s="22">
        <v>-4589353</v>
      </c>
      <c r="I16" s="22">
        <v>-4029345</v>
      </c>
      <c r="J16" s="22">
        <v>-3118637</v>
      </c>
      <c r="K16" s="22">
        <v>-2022923</v>
      </c>
      <c r="L16" s="22">
        <v>-1117869</v>
      </c>
      <c r="M16" s="22">
        <v>-824205</v>
      </c>
      <c r="N16" s="22">
        <v>-619092</v>
      </c>
      <c r="O16" s="22">
        <v>-614008</v>
      </c>
      <c r="P16" s="22">
        <v>-716897</v>
      </c>
      <c r="Q16" s="22">
        <v>-838484</v>
      </c>
      <c r="R16" s="22">
        <v>-1445296</v>
      </c>
      <c r="S16" s="22">
        <v>-3408310</v>
      </c>
    </row>
    <row r="17" spans="1:19" ht="15" customHeight="1" x14ac:dyDescent="0.25">
      <c r="A17" s="33">
        <f t="shared" ref="A17:A80" si="1">A16+1</f>
        <v>3</v>
      </c>
      <c r="B17" s="8" t="s">
        <v>47</v>
      </c>
      <c r="C17" s="21" t="s">
        <v>48</v>
      </c>
      <c r="D17" s="21" t="s">
        <v>49</v>
      </c>
      <c r="E17" s="21" t="s">
        <v>53</v>
      </c>
      <c r="F17" s="8" t="s">
        <v>51</v>
      </c>
      <c r="G17" s="4">
        <f t="shared" si="0"/>
        <v>-14637</v>
      </c>
      <c r="H17" s="22">
        <v>-3862</v>
      </c>
      <c r="I17" s="22">
        <v>-4101</v>
      </c>
      <c r="J17" s="22">
        <v>-2208</v>
      </c>
      <c r="K17" s="22">
        <v>-1256</v>
      </c>
      <c r="L17" s="22">
        <v>-763</v>
      </c>
      <c r="M17" s="22">
        <v>-194</v>
      </c>
      <c r="N17" s="22">
        <v>-76</v>
      </c>
      <c r="O17" s="22">
        <v>-48</v>
      </c>
      <c r="P17" s="22">
        <v>-69</v>
      </c>
      <c r="Q17" s="22">
        <v>-191</v>
      </c>
      <c r="R17" s="22">
        <v>1008</v>
      </c>
      <c r="S17" s="22">
        <v>-2877</v>
      </c>
    </row>
    <row r="18" spans="1:19" ht="15" customHeight="1" x14ac:dyDescent="0.25">
      <c r="A18" s="33">
        <f t="shared" si="1"/>
        <v>4</v>
      </c>
      <c r="B18" s="8" t="s">
        <v>47</v>
      </c>
      <c r="C18" s="21" t="s">
        <v>48</v>
      </c>
      <c r="D18" s="21" t="s">
        <v>49</v>
      </c>
      <c r="E18" s="21" t="s">
        <v>54</v>
      </c>
      <c r="F18" s="8" t="s">
        <v>51</v>
      </c>
      <c r="G18" s="4">
        <f t="shared" si="0"/>
        <v>-232691</v>
      </c>
      <c r="H18" s="22">
        <v>-24467</v>
      </c>
      <c r="I18" s="22">
        <v>-18174</v>
      </c>
      <c r="J18" s="22">
        <v>-40026</v>
      </c>
      <c r="K18" s="22">
        <v>-18189</v>
      </c>
      <c r="L18" s="22">
        <v>-18901</v>
      </c>
      <c r="M18" s="22">
        <v>-28090</v>
      </c>
      <c r="N18" s="22">
        <v>-21172</v>
      </c>
      <c r="O18" s="22">
        <v>-26873</v>
      </c>
      <c r="P18" s="22">
        <v>-30468</v>
      </c>
      <c r="Q18" s="22">
        <v>-1715</v>
      </c>
      <c r="R18" s="22">
        <v>-4393</v>
      </c>
      <c r="S18" s="22">
        <v>-223</v>
      </c>
    </row>
    <row r="19" spans="1:19" ht="15" customHeight="1" x14ac:dyDescent="0.25">
      <c r="A19" s="33">
        <f t="shared" si="1"/>
        <v>5</v>
      </c>
      <c r="B19" s="8" t="s">
        <v>47</v>
      </c>
      <c r="C19" s="21" t="s">
        <v>48</v>
      </c>
      <c r="D19" s="21" t="s">
        <v>49</v>
      </c>
      <c r="E19" s="21" t="s">
        <v>55</v>
      </c>
      <c r="F19" s="8" t="s">
        <v>51</v>
      </c>
      <c r="G19" s="4">
        <f t="shared" si="0"/>
        <v>-18685725</v>
      </c>
      <c r="H19" s="22">
        <v>-3969451</v>
      </c>
      <c r="I19" s="22">
        <v>-4002443</v>
      </c>
      <c r="J19" s="22">
        <v>-2707300</v>
      </c>
      <c r="K19" s="22">
        <v>-1612325</v>
      </c>
      <c r="L19" s="22">
        <v>-636607</v>
      </c>
      <c r="M19" s="22">
        <v>-401705</v>
      </c>
      <c r="N19" s="22">
        <v>-280927</v>
      </c>
      <c r="O19" s="22">
        <v>-225714</v>
      </c>
      <c r="P19" s="22">
        <v>-218945</v>
      </c>
      <c r="Q19" s="22">
        <v>-403975</v>
      </c>
      <c r="R19" s="22">
        <v>-1014046</v>
      </c>
      <c r="S19" s="22">
        <v>-3212287</v>
      </c>
    </row>
    <row r="20" spans="1:19" ht="15" customHeight="1" x14ac:dyDescent="0.25">
      <c r="A20" s="33">
        <f t="shared" si="1"/>
        <v>6</v>
      </c>
      <c r="B20" s="8" t="s">
        <v>47</v>
      </c>
      <c r="C20" s="21" t="s">
        <v>56</v>
      </c>
      <c r="D20" s="21" t="s">
        <v>57</v>
      </c>
      <c r="E20" s="21" t="s">
        <v>52</v>
      </c>
      <c r="F20" s="8" t="s">
        <v>51</v>
      </c>
      <c r="G20" s="4">
        <f t="shared" si="0"/>
        <v>-906548</v>
      </c>
      <c r="H20" s="22">
        <v>-159351</v>
      </c>
      <c r="I20" s="22">
        <v>-129098</v>
      </c>
      <c r="J20" s="22">
        <v>-118800</v>
      </c>
      <c r="K20" s="22">
        <v>-85607</v>
      </c>
      <c r="L20" s="22">
        <v>-53950</v>
      </c>
      <c r="M20" s="22">
        <v>-30784</v>
      </c>
      <c r="N20" s="22">
        <v>-21816</v>
      </c>
      <c r="O20" s="22">
        <v>-20633</v>
      </c>
      <c r="P20" s="22">
        <v>-24672</v>
      </c>
      <c r="Q20" s="22">
        <v>-39446</v>
      </c>
      <c r="R20" s="22">
        <v>-69560</v>
      </c>
      <c r="S20" s="22">
        <v>-152831</v>
      </c>
    </row>
    <row r="21" spans="1:19" ht="15" customHeight="1" x14ac:dyDescent="0.25">
      <c r="A21" s="33">
        <f t="shared" si="1"/>
        <v>7</v>
      </c>
      <c r="B21" s="8" t="s">
        <v>47</v>
      </c>
      <c r="C21" s="21" t="s">
        <v>56</v>
      </c>
      <c r="D21" s="21" t="s">
        <v>57</v>
      </c>
      <c r="E21" s="21" t="s">
        <v>58</v>
      </c>
      <c r="F21" s="8" t="s">
        <v>51</v>
      </c>
      <c r="G21" s="4">
        <f t="shared" si="0"/>
        <v>-85351</v>
      </c>
      <c r="H21" s="22">
        <v>-4518</v>
      </c>
      <c r="I21" s="22">
        <v>-6036</v>
      </c>
      <c r="J21" s="22">
        <v>-3142</v>
      </c>
      <c r="K21" s="22">
        <v>-5911</v>
      </c>
      <c r="L21" s="22">
        <v>-7699</v>
      </c>
      <c r="M21" s="22">
        <v>-7655</v>
      </c>
      <c r="N21" s="22">
        <v>-9478</v>
      </c>
      <c r="O21" s="22">
        <v>-10723</v>
      </c>
      <c r="P21" s="22">
        <v>-9422</v>
      </c>
      <c r="Q21" s="22">
        <v>-7663</v>
      </c>
      <c r="R21" s="22">
        <v>-6811</v>
      </c>
      <c r="S21" s="22">
        <v>-6293</v>
      </c>
    </row>
    <row r="22" spans="1:19" ht="15" customHeight="1" x14ac:dyDescent="0.25">
      <c r="A22" s="33">
        <f t="shared" si="1"/>
        <v>8</v>
      </c>
      <c r="B22" s="8" t="s">
        <v>47</v>
      </c>
      <c r="C22" s="21" t="s">
        <v>56</v>
      </c>
      <c r="D22" s="21" t="s">
        <v>57</v>
      </c>
      <c r="E22" s="21" t="s">
        <v>55</v>
      </c>
      <c r="F22" s="8" t="s">
        <v>51</v>
      </c>
      <c r="G22" s="4">
        <f t="shared" si="0"/>
        <v>-76702</v>
      </c>
      <c r="H22" s="22">
        <v>-20100</v>
      </c>
      <c r="I22" s="22">
        <v>-14487</v>
      </c>
      <c r="J22" s="22">
        <v>-11383</v>
      </c>
      <c r="K22" s="22">
        <v>-6922</v>
      </c>
      <c r="L22" s="22">
        <v>-1542</v>
      </c>
      <c r="M22" s="22">
        <v>-575</v>
      </c>
      <c r="N22" s="22">
        <v>-64</v>
      </c>
      <c r="O22" s="22">
        <v>-46</v>
      </c>
      <c r="P22" s="22">
        <v>-101</v>
      </c>
      <c r="Q22" s="22">
        <v>-465</v>
      </c>
      <c r="R22" s="22">
        <v>-4833</v>
      </c>
      <c r="S22" s="22">
        <v>-16184</v>
      </c>
    </row>
    <row r="23" spans="1:19" ht="15" customHeight="1" x14ac:dyDescent="0.25">
      <c r="A23" s="33">
        <f t="shared" si="1"/>
        <v>9</v>
      </c>
      <c r="B23" s="8" t="s">
        <v>47</v>
      </c>
      <c r="C23" s="21" t="s">
        <v>59</v>
      </c>
      <c r="D23" s="21" t="s">
        <v>60</v>
      </c>
      <c r="E23" s="21" t="s">
        <v>53</v>
      </c>
      <c r="F23" s="8" t="s">
        <v>51</v>
      </c>
      <c r="G23" s="4">
        <f t="shared" si="0"/>
        <v>-249454</v>
      </c>
      <c r="H23" s="22">
        <v>-37504</v>
      </c>
      <c r="I23" s="22">
        <v>-37543</v>
      </c>
      <c r="J23" s="22">
        <v>-27520</v>
      </c>
      <c r="K23" s="23">
        <v>-17016</v>
      </c>
      <c r="L23" s="23">
        <v>-5564</v>
      </c>
      <c r="M23" s="23">
        <v>-2540</v>
      </c>
      <c r="N23" s="23">
        <v>-1522</v>
      </c>
      <c r="O23" s="23">
        <v>-1430</v>
      </c>
      <c r="P23" s="22">
        <v>-1577</v>
      </c>
      <c r="Q23" s="22">
        <v>-12348</v>
      </c>
      <c r="R23" s="22">
        <v>-23834</v>
      </c>
      <c r="S23" s="22">
        <v>-81056</v>
      </c>
    </row>
    <row r="24" spans="1:19" ht="15" customHeight="1" x14ac:dyDescent="0.25">
      <c r="A24" s="33">
        <f t="shared" si="1"/>
        <v>10</v>
      </c>
      <c r="B24" s="8" t="s">
        <v>47</v>
      </c>
      <c r="C24" s="21" t="s">
        <v>59</v>
      </c>
      <c r="D24" s="21" t="s">
        <v>60</v>
      </c>
      <c r="E24" s="21" t="s">
        <v>55</v>
      </c>
      <c r="F24" s="8" t="s">
        <v>51</v>
      </c>
      <c r="G24" s="4">
        <f t="shared" si="0"/>
        <v>-62942618</v>
      </c>
      <c r="H24" s="22">
        <v>-13146295</v>
      </c>
      <c r="I24" s="22">
        <v>-12576803</v>
      </c>
      <c r="J24" s="22">
        <v>-9599214</v>
      </c>
      <c r="K24" s="22">
        <v>-5711961</v>
      </c>
      <c r="L24" s="22">
        <v>-2612459</v>
      </c>
      <c r="M24" s="22">
        <v>-1729821</v>
      </c>
      <c r="N24" s="22">
        <v>-1145300</v>
      </c>
      <c r="O24" s="22">
        <v>-987730</v>
      </c>
      <c r="P24" s="22">
        <v>-1087232</v>
      </c>
      <c r="Q24" s="22">
        <v>-1582551</v>
      </c>
      <c r="R24" s="22">
        <v>-3093309</v>
      </c>
      <c r="S24" s="22">
        <v>-9669943</v>
      </c>
    </row>
    <row r="25" spans="1:19" ht="15" customHeight="1" x14ac:dyDescent="0.25">
      <c r="A25" s="33">
        <f t="shared" si="1"/>
        <v>11</v>
      </c>
      <c r="B25" s="8" t="s">
        <v>47</v>
      </c>
      <c r="C25" s="21" t="s">
        <v>61</v>
      </c>
      <c r="D25" s="21" t="s">
        <v>62</v>
      </c>
      <c r="E25" s="21" t="s">
        <v>63</v>
      </c>
      <c r="F25" s="8" t="s">
        <v>51</v>
      </c>
      <c r="G25" s="4">
        <f t="shared" si="0"/>
        <v>-28746925</v>
      </c>
      <c r="H25" s="22">
        <v>-3158785</v>
      </c>
      <c r="I25" s="22">
        <v>-3424192</v>
      </c>
      <c r="J25" s="22">
        <v>-3340050</v>
      </c>
      <c r="K25" s="22">
        <v>-2790136</v>
      </c>
      <c r="L25" s="22">
        <v>-2421259</v>
      </c>
      <c r="M25" s="22">
        <v>-1855047</v>
      </c>
      <c r="N25" s="22">
        <v>-1729420</v>
      </c>
      <c r="O25" s="22">
        <v>-1687896</v>
      </c>
      <c r="P25" s="22">
        <v>-1727522</v>
      </c>
      <c r="Q25" s="22">
        <v>-1862614</v>
      </c>
      <c r="R25" s="22">
        <v>-2246351</v>
      </c>
      <c r="S25" s="22">
        <v>-2503653</v>
      </c>
    </row>
    <row r="26" spans="1:19" ht="15" customHeight="1" x14ac:dyDescent="0.25">
      <c r="A26" s="33">
        <f t="shared" si="1"/>
        <v>12</v>
      </c>
      <c r="B26" s="8" t="s">
        <v>47</v>
      </c>
      <c r="C26" s="21" t="s">
        <v>61</v>
      </c>
      <c r="D26" s="21" t="s">
        <v>62</v>
      </c>
      <c r="E26" s="21" t="s">
        <v>64</v>
      </c>
      <c r="F26" s="8" t="s">
        <v>51</v>
      </c>
      <c r="G26" s="4">
        <f t="shared" si="0"/>
        <v>-12748723</v>
      </c>
      <c r="H26" s="22">
        <v>-2409969</v>
      </c>
      <c r="I26" s="22">
        <v>-2116894</v>
      </c>
      <c r="J26" s="22">
        <v>-1460982</v>
      </c>
      <c r="K26" s="22">
        <v>-1044291</v>
      </c>
      <c r="L26" s="22">
        <v>-621852</v>
      </c>
      <c r="M26" s="22">
        <v>-540540</v>
      </c>
      <c r="N26" s="22">
        <v>-415006</v>
      </c>
      <c r="O26" s="22">
        <v>-412426</v>
      </c>
      <c r="P26" s="22">
        <v>-453989</v>
      </c>
      <c r="Q26" s="22">
        <v>-502039</v>
      </c>
      <c r="R26" s="22">
        <v>-862425</v>
      </c>
      <c r="S26" s="22">
        <v>-1908310</v>
      </c>
    </row>
    <row r="27" spans="1:19" ht="15" customHeight="1" x14ac:dyDescent="0.25">
      <c r="A27" s="33">
        <f t="shared" si="1"/>
        <v>13</v>
      </c>
      <c r="B27" s="8" t="s">
        <v>47</v>
      </c>
      <c r="C27" s="21" t="s">
        <v>61</v>
      </c>
      <c r="D27" s="21" t="s">
        <v>62</v>
      </c>
      <c r="E27" s="21" t="s">
        <v>65</v>
      </c>
      <c r="F27" s="8" t="s">
        <v>51</v>
      </c>
      <c r="G27" s="4">
        <f t="shared" si="0"/>
        <v>-9566541</v>
      </c>
      <c r="H27" s="22">
        <v>-1126236</v>
      </c>
      <c r="I27" s="22">
        <v>-1273560</v>
      </c>
      <c r="J27" s="22">
        <v>-1157968</v>
      </c>
      <c r="K27" s="22">
        <v>-824212</v>
      </c>
      <c r="L27" s="22">
        <v>-708111</v>
      </c>
      <c r="M27" s="22">
        <v>-640238</v>
      </c>
      <c r="N27" s="22">
        <v>-566353</v>
      </c>
      <c r="O27" s="22">
        <v>-564914</v>
      </c>
      <c r="P27" s="22">
        <v>-560424</v>
      </c>
      <c r="Q27" s="22">
        <v>-569588</v>
      </c>
      <c r="R27" s="22">
        <v>-740324</v>
      </c>
      <c r="S27" s="22">
        <v>-834613</v>
      </c>
    </row>
    <row r="28" spans="1:19" ht="15" customHeight="1" x14ac:dyDescent="0.25">
      <c r="A28" s="33">
        <f t="shared" si="1"/>
        <v>14</v>
      </c>
      <c r="B28" s="8" t="s">
        <v>47</v>
      </c>
      <c r="C28" s="21" t="s">
        <v>61</v>
      </c>
      <c r="D28" s="21" t="s">
        <v>62</v>
      </c>
      <c r="E28" s="21" t="s">
        <v>66</v>
      </c>
      <c r="F28" s="8" t="s">
        <v>51</v>
      </c>
      <c r="G28" s="4">
        <f t="shared" si="0"/>
        <v>-483549</v>
      </c>
      <c r="H28" s="22">
        <v>46934</v>
      </c>
      <c r="I28" s="22">
        <v>-95540</v>
      </c>
      <c r="J28" s="22">
        <v>-94912</v>
      </c>
      <c r="K28" s="22">
        <v>-63793</v>
      </c>
      <c r="L28" s="22">
        <v>-44564</v>
      </c>
      <c r="M28" s="22">
        <v>-20380</v>
      </c>
      <c r="N28" s="22">
        <v>-23151</v>
      </c>
      <c r="O28" s="22">
        <v>-19705</v>
      </c>
      <c r="P28" s="22">
        <v>-21960</v>
      </c>
      <c r="Q28" s="22">
        <v>-24687</v>
      </c>
      <c r="R28" s="22">
        <v>-43875</v>
      </c>
      <c r="S28" s="22">
        <v>-77916</v>
      </c>
    </row>
    <row r="29" spans="1:19" ht="15" customHeight="1" x14ac:dyDescent="0.25">
      <c r="A29" s="33">
        <f t="shared" si="1"/>
        <v>15</v>
      </c>
      <c r="B29" s="8" t="s">
        <v>47</v>
      </c>
      <c r="C29" s="21" t="s">
        <v>67</v>
      </c>
      <c r="D29" s="21" t="s">
        <v>68</v>
      </c>
      <c r="E29" s="21"/>
      <c r="F29" s="8" t="s">
        <v>69</v>
      </c>
      <c r="G29" s="4">
        <f t="shared" si="0"/>
        <v>-27722</v>
      </c>
      <c r="H29" s="22">
        <v>-417701</v>
      </c>
      <c r="I29" s="22">
        <v>354568</v>
      </c>
      <c r="J29" s="22">
        <v>2201789</v>
      </c>
      <c r="K29" s="22">
        <v>877693</v>
      </c>
      <c r="L29" s="22">
        <v>214868</v>
      </c>
      <c r="M29" s="22">
        <v>184603</v>
      </c>
      <c r="N29" s="22">
        <v>92919</v>
      </c>
      <c r="O29" s="22">
        <v>-91918</v>
      </c>
      <c r="P29" s="22">
        <v>-30215</v>
      </c>
      <c r="Q29" s="22">
        <v>-703100</v>
      </c>
      <c r="R29" s="22">
        <v>-2070256</v>
      </c>
      <c r="S29" s="22">
        <v>-640972</v>
      </c>
    </row>
    <row r="30" spans="1:19" ht="15" customHeight="1" x14ac:dyDescent="0.25">
      <c r="A30" s="33">
        <f t="shared" si="1"/>
        <v>16</v>
      </c>
      <c r="B30" s="8" t="s">
        <v>47</v>
      </c>
      <c r="C30" s="21" t="s">
        <v>61</v>
      </c>
      <c r="D30" s="21" t="s">
        <v>62</v>
      </c>
      <c r="E30" s="21"/>
      <c r="F30" s="8" t="s">
        <v>69</v>
      </c>
      <c r="G30" s="4">
        <f>+SUM(H30:S30)</f>
        <v>-509836</v>
      </c>
      <c r="H30" s="22">
        <v>-884173</v>
      </c>
      <c r="I30" s="22">
        <v>414504</v>
      </c>
      <c r="J30" s="22">
        <v>1806788</v>
      </c>
      <c r="K30" s="22">
        <v>652550</v>
      </c>
      <c r="L30" s="22">
        <v>983519</v>
      </c>
      <c r="M30" s="22">
        <v>291396</v>
      </c>
      <c r="N30" s="22">
        <v>148409</v>
      </c>
      <c r="O30" s="22">
        <v>-114909</v>
      </c>
      <c r="P30" s="22">
        <v>-74910</v>
      </c>
      <c r="Q30" s="22">
        <v>-951699</v>
      </c>
      <c r="R30" s="22">
        <v>-1157230</v>
      </c>
      <c r="S30" s="22">
        <v>-1624081</v>
      </c>
    </row>
    <row r="31" spans="1:19" ht="15" customHeight="1" x14ac:dyDescent="0.25">
      <c r="A31" s="33">
        <f t="shared" si="1"/>
        <v>17</v>
      </c>
      <c r="B31" s="8" t="s">
        <v>47</v>
      </c>
      <c r="C31" s="21" t="s">
        <v>70</v>
      </c>
      <c r="D31" s="21" t="s">
        <v>71</v>
      </c>
      <c r="E31" s="21"/>
      <c r="F31" s="8" t="s">
        <v>69</v>
      </c>
      <c r="G31" s="4">
        <f>+SUM(H31:S31)</f>
        <v>-9087</v>
      </c>
      <c r="H31" s="22">
        <v>2340</v>
      </c>
      <c r="I31" s="22">
        <v>18874</v>
      </c>
      <c r="J31" s="22">
        <v>33138</v>
      </c>
      <c r="K31" s="22">
        <v>15873</v>
      </c>
      <c r="L31" s="22">
        <v>52</v>
      </c>
      <c r="M31" s="22">
        <v>8612</v>
      </c>
      <c r="N31" s="23">
        <v>1611</v>
      </c>
      <c r="O31" s="23">
        <v>-4033</v>
      </c>
      <c r="P31" s="23">
        <v>-673</v>
      </c>
      <c r="Q31" s="23">
        <v>-25089</v>
      </c>
      <c r="R31" s="23">
        <v>-61996</v>
      </c>
      <c r="S31" s="23">
        <v>2204</v>
      </c>
    </row>
    <row r="32" spans="1:19" ht="15" customHeight="1" x14ac:dyDescent="0.25">
      <c r="A32" s="33">
        <f t="shared" si="1"/>
        <v>18</v>
      </c>
      <c r="B32" s="8" t="s">
        <v>47</v>
      </c>
      <c r="C32" s="21" t="s">
        <v>72</v>
      </c>
      <c r="D32" s="21" t="s">
        <v>73</v>
      </c>
      <c r="E32" s="21"/>
      <c r="F32" s="8" t="s">
        <v>69</v>
      </c>
      <c r="G32" s="4">
        <f t="shared" si="0"/>
        <v>-6232508</v>
      </c>
      <c r="H32" s="22">
        <v>-642673</v>
      </c>
      <c r="I32" s="22">
        <v>-453765</v>
      </c>
      <c r="J32" s="22">
        <v>-410159</v>
      </c>
      <c r="K32" s="22">
        <v>-351441</v>
      </c>
      <c r="L32" s="22">
        <v>-541719</v>
      </c>
      <c r="M32" s="22">
        <v>-716433</v>
      </c>
      <c r="N32" s="22">
        <v>-479773</v>
      </c>
      <c r="O32" s="22">
        <v>-573511</v>
      </c>
      <c r="P32" s="22">
        <v>-648971</v>
      </c>
      <c r="Q32" s="22">
        <v>-680310</v>
      </c>
      <c r="R32" s="22">
        <v>-170437</v>
      </c>
      <c r="S32" s="22">
        <v>-563316</v>
      </c>
    </row>
    <row r="33" spans="1:21" ht="15" customHeight="1" x14ac:dyDescent="0.25">
      <c r="A33" s="33">
        <f t="shared" si="1"/>
        <v>19</v>
      </c>
      <c r="B33" s="8" t="s">
        <v>47</v>
      </c>
      <c r="C33" s="21" t="s">
        <v>74</v>
      </c>
      <c r="D33" s="21" t="s">
        <v>75</v>
      </c>
      <c r="E33" s="21"/>
      <c r="F33" s="8" t="s">
        <v>69</v>
      </c>
      <c r="G33" s="4">
        <f t="shared" si="0"/>
        <v>-106502</v>
      </c>
      <c r="H33" s="22">
        <v>-951076</v>
      </c>
      <c r="I33" s="22">
        <v>424362</v>
      </c>
      <c r="J33" s="22">
        <v>3281144</v>
      </c>
      <c r="K33" s="22">
        <v>1487752</v>
      </c>
      <c r="L33" s="22">
        <v>411036</v>
      </c>
      <c r="M33" s="22">
        <v>310062</v>
      </c>
      <c r="N33" s="22">
        <v>182055</v>
      </c>
      <c r="O33" s="22">
        <v>-55450</v>
      </c>
      <c r="P33" s="22">
        <v>-27619</v>
      </c>
      <c r="Q33" s="22">
        <v>-872772</v>
      </c>
      <c r="R33" s="22">
        <v>-2593311</v>
      </c>
      <c r="S33" s="22">
        <v>-1702685</v>
      </c>
    </row>
    <row r="34" spans="1:21" ht="15" customHeight="1" x14ac:dyDescent="0.25">
      <c r="A34" s="33">
        <f t="shared" si="1"/>
        <v>20</v>
      </c>
      <c r="B34" s="8" t="s">
        <v>47</v>
      </c>
      <c r="C34" s="21" t="s">
        <v>48</v>
      </c>
      <c r="D34" s="21" t="s">
        <v>49</v>
      </c>
      <c r="E34" s="21" t="s">
        <v>58</v>
      </c>
      <c r="F34" s="8" t="s">
        <v>51</v>
      </c>
      <c r="G34" s="4">
        <f t="shared" si="0"/>
        <v>-102708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-1</v>
      </c>
      <c r="O34" s="22">
        <v>0</v>
      </c>
      <c r="P34" s="22">
        <v>-22</v>
      </c>
      <c r="Q34" s="22">
        <v>-73538</v>
      </c>
      <c r="R34" s="22">
        <v>-26235</v>
      </c>
      <c r="S34" s="22">
        <v>-2912</v>
      </c>
    </row>
    <row r="35" spans="1:21" ht="15" customHeight="1" x14ac:dyDescent="0.25">
      <c r="A35" s="33">
        <f t="shared" si="1"/>
        <v>21</v>
      </c>
      <c r="B35" s="8"/>
      <c r="C35" s="8"/>
      <c r="D35" s="8"/>
      <c r="E35" s="8"/>
      <c r="F35" s="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21" ht="15" customHeight="1" x14ac:dyDescent="0.25">
      <c r="A36" s="33">
        <f t="shared" si="1"/>
        <v>22</v>
      </c>
      <c r="B36" s="8"/>
      <c r="C36" s="8"/>
      <c r="D36" s="8"/>
      <c r="E36" s="8"/>
      <c r="F36" s="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21" ht="15" customHeight="1" x14ac:dyDescent="0.25">
      <c r="A37" s="33">
        <f t="shared" si="1"/>
        <v>23</v>
      </c>
      <c r="B37" s="7"/>
      <c r="C37" s="7"/>
      <c r="D37" s="7"/>
      <c r="E37" s="7"/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21" ht="15" customHeight="1" thickBot="1" x14ac:dyDescent="0.3">
      <c r="A38" s="33">
        <f t="shared" si="1"/>
        <v>24</v>
      </c>
      <c r="D38" s="12" t="s">
        <v>76</v>
      </c>
      <c r="G38" s="5">
        <f t="shared" ref="G38:S38" si="2">+SUM(G13:G37)</f>
        <v>-165971118</v>
      </c>
      <c r="H38" s="5">
        <f t="shared" si="2"/>
        <v>-31605580</v>
      </c>
      <c r="I38" s="5">
        <f t="shared" si="2"/>
        <v>-27084294</v>
      </c>
      <c r="J38" s="5">
        <f t="shared" si="2"/>
        <v>-14880225</v>
      </c>
      <c r="K38" s="5">
        <f t="shared" si="2"/>
        <v>-11612520</v>
      </c>
      <c r="L38" s="5">
        <f t="shared" si="2"/>
        <v>-7260452</v>
      </c>
      <c r="M38" s="5">
        <f t="shared" si="2"/>
        <v>-6060249</v>
      </c>
      <c r="N38" s="5">
        <f t="shared" si="2"/>
        <v>-4934352</v>
      </c>
      <c r="O38" s="5">
        <f t="shared" si="2"/>
        <v>-5457898</v>
      </c>
      <c r="P38" s="5">
        <f t="shared" si="2"/>
        <v>-5682396</v>
      </c>
      <c r="Q38" s="5">
        <f t="shared" si="2"/>
        <v>-9200291</v>
      </c>
      <c r="R38" s="5">
        <f t="shared" si="2"/>
        <v>-15698590</v>
      </c>
      <c r="S38" s="5">
        <f t="shared" si="2"/>
        <v>-26494271</v>
      </c>
    </row>
    <row r="39" spans="1:21" ht="15" customHeight="1" thickTop="1" x14ac:dyDescent="0.25">
      <c r="A39" s="33">
        <f t="shared" si="1"/>
        <v>25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21" ht="15" customHeight="1" x14ac:dyDescent="0.25">
      <c r="A40" s="33">
        <f t="shared" si="1"/>
        <v>26</v>
      </c>
      <c r="B40" s="19" t="s">
        <v>77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21" ht="15" customHeight="1" x14ac:dyDescent="0.25">
      <c r="A41" s="33">
        <f t="shared" si="1"/>
        <v>27</v>
      </c>
      <c r="B41" s="6"/>
      <c r="C41" s="6"/>
      <c r="D41" s="6"/>
      <c r="E41" s="6"/>
      <c r="F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21" ht="15" customHeight="1" x14ac:dyDescent="0.25">
      <c r="A42" s="33">
        <f t="shared" si="1"/>
        <v>28</v>
      </c>
      <c r="B42" s="8" t="s">
        <v>47</v>
      </c>
      <c r="C42" s="34">
        <v>4893000</v>
      </c>
      <c r="D42" s="24" t="s">
        <v>78</v>
      </c>
      <c r="E42" s="24" t="s">
        <v>63</v>
      </c>
      <c r="F42" s="8" t="s">
        <v>51</v>
      </c>
      <c r="G42" s="9">
        <f t="shared" ref="G42:G72" si="3">+SUM(H42:S42)</f>
        <v>-1628986.19</v>
      </c>
      <c r="H42" s="9">
        <v>-180989.56</v>
      </c>
      <c r="I42" s="9">
        <v>-175481.87</v>
      </c>
      <c r="J42" s="9">
        <v>-196035.34000000003</v>
      </c>
      <c r="K42" s="9">
        <v>-149484.20000000001</v>
      </c>
      <c r="L42" s="9">
        <v>-133109.40999999997</v>
      </c>
      <c r="M42" s="9">
        <v>-109673.89</v>
      </c>
      <c r="N42" s="9">
        <v>-104474.17</v>
      </c>
      <c r="O42" s="9">
        <v>-102755.48</v>
      </c>
      <c r="P42" s="9">
        <v>-104395.59999999999</v>
      </c>
      <c r="Q42" s="9">
        <v>-110057.06999999999</v>
      </c>
      <c r="R42" s="9">
        <v>-125939.94</v>
      </c>
      <c r="S42" s="9">
        <v>-136589.66</v>
      </c>
      <c r="U42" s="25"/>
    </row>
    <row r="43" spans="1:21" ht="15" customHeight="1" x14ac:dyDescent="0.25">
      <c r="A43" s="33">
        <f t="shared" si="1"/>
        <v>29</v>
      </c>
      <c r="B43" s="8" t="s">
        <v>47</v>
      </c>
      <c r="C43" s="34">
        <v>4880000</v>
      </c>
      <c r="D43" s="24" t="s">
        <v>79</v>
      </c>
      <c r="E43" s="24"/>
      <c r="F43" s="8" t="s">
        <v>69</v>
      </c>
      <c r="G43" s="9">
        <f t="shared" si="3"/>
        <v>-183208.08000000002</v>
      </c>
      <c r="H43" s="9">
        <v>-10708.67</v>
      </c>
      <c r="I43" s="9">
        <v>-4907</v>
      </c>
      <c r="J43" s="9">
        <v>-10181.17</v>
      </c>
      <c r="K43" s="9">
        <v>-28423.19</v>
      </c>
      <c r="L43" s="9">
        <v>-43908.03</v>
      </c>
      <c r="M43" s="9">
        <v>-28033.599999999999</v>
      </c>
      <c r="N43" s="9">
        <v>-18293.53</v>
      </c>
      <c r="O43" s="9">
        <v>-19462.89</v>
      </c>
      <c r="P43" s="9">
        <v>-14995.55</v>
      </c>
      <c r="Q43" s="9">
        <v>-27727.89</v>
      </c>
      <c r="R43" s="9">
        <v>28191.439999999999</v>
      </c>
      <c r="S43" s="27">
        <v>-4758</v>
      </c>
      <c r="T43" s="27"/>
      <c r="U43" s="27"/>
    </row>
    <row r="44" spans="1:21" ht="15" customHeight="1" x14ac:dyDescent="0.25">
      <c r="A44" s="33">
        <f t="shared" si="1"/>
        <v>30</v>
      </c>
      <c r="B44" s="8" t="s">
        <v>47</v>
      </c>
      <c r="C44" s="34">
        <v>4810000</v>
      </c>
      <c r="D44" s="24" t="s">
        <v>80</v>
      </c>
      <c r="E44" s="24" t="s">
        <v>50</v>
      </c>
      <c r="F44" s="8" t="s">
        <v>51</v>
      </c>
      <c r="G44" s="9">
        <f t="shared" si="3"/>
        <v>-389328.29000000004</v>
      </c>
      <c r="H44" s="9">
        <v>-41504.14</v>
      </c>
      <c r="I44" s="9">
        <v>-64001.3</v>
      </c>
      <c r="J44" s="9">
        <v>-70009.759999999995</v>
      </c>
      <c r="K44" s="9">
        <v>-39744.089999999997</v>
      </c>
      <c r="L44" s="9">
        <v>-28276.73</v>
      </c>
      <c r="M44" s="9">
        <v>-19420.7</v>
      </c>
      <c r="N44" s="9">
        <v>-15667.97</v>
      </c>
      <c r="O44" s="9">
        <v>-16665.11</v>
      </c>
      <c r="P44" s="9">
        <v>-15401.07</v>
      </c>
      <c r="Q44" s="9">
        <v>-16582.21</v>
      </c>
      <c r="R44" s="9">
        <v>-22310.62</v>
      </c>
      <c r="S44" s="27">
        <v>-39744.589999999997</v>
      </c>
      <c r="T44" s="27"/>
      <c r="U44" s="27"/>
    </row>
    <row r="45" spans="1:21" ht="15" customHeight="1" x14ac:dyDescent="0.25">
      <c r="A45" s="33">
        <f t="shared" si="1"/>
        <v>31</v>
      </c>
      <c r="B45" s="8" t="s">
        <v>47</v>
      </c>
      <c r="C45" s="34">
        <v>4810000</v>
      </c>
      <c r="D45" s="24" t="s">
        <v>80</v>
      </c>
      <c r="E45" s="24" t="s">
        <v>52</v>
      </c>
      <c r="F45" s="8" t="s">
        <v>51</v>
      </c>
      <c r="G45" s="9">
        <f t="shared" si="3"/>
        <v>-15354755.870000001</v>
      </c>
      <c r="H45" s="9">
        <v>-2678366.56</v>
      </c>
      <c r="I45" s="9">
        <v>-2475326.25</v>
      </c>
      <c r="J45" s="9">
        <v>-1922280.79</v>
      </c>
      <c r="K45" s="9">
        <v>-1400733.72</v>
      </c>
      <c r="L45" s="9">
        <v>-844895.74</v>
      </c>
      <c r="M45" s="9">
        <v>-698607.33</v>
      </c>
      <c r="N45" s="9">
        <v>-568274.15</v>
      </c>
      <c r="O45" s="9">
        <v>-536577.07999999996</v>
      </c>
      <c r="P45" s="9">
        <v>-565931.43999999994</v>
      </c>
      <c r="Q45" s="9">
        <v>-605997.59</v>
      </c>
      <c r="R45" s="9">
        <v>-828615.97</v>
      </c>
      <c r="S45" s="27">
        <v>-2229149.25</v>
      </c>
      <c r="T45" s="27"/>
      <c r="U45" s="27"/>
    </row>
    <row r="46" spans="1:21" ht="15" customHeight="1" x14ac:dyDescent="0.25">
      <c r="A46" s="33">
        <f t="shared" si="1"/>
        <v>32</v>
      </c>
      <c r="B46" s="8" t="s">
        <v>47</v>
      </c>
      <c r="C46" s="34">
        <v>4810000</v>
      </c>
      <c r="D46" s="24" t="s">
        <v>80</v>
      </c>
      <c r="E46" s="24" t="s">
        <v>53</v>
      </c>
      <c r="F46" s="8" t="s">
        <v>51</v>
      </c>
      <c r="G46" s="9">
        <f t="shared" si="3"/>
        <v>-14523.809999999998</v>
      </c>
      <c r="H46" s="9">
        <v>-3512.18</v>
      </c>
      <c r="I46" s="9">
        <v>-3872.2</v>
      </c>
      <c r="J46" s="9">
        <v>-2155.81</v>
      </c>
      <c r="K46" s="9">
        <v>-1343.42</v>
      </c>
      <c r="L46" s="9">
        <v>-900.88</v>
      </c>
      <c r="M46" s="9">
        <v>-337.17</v>
      </c>
      <c r="N46" s="9">
        <v>-211.91</v>
      </c>
      <c r="O46" s="9">
        <v>-179.57</v>
      </c>
      <c r="P46" s="9">
        <v>-195.48</v>
      </c>
      <c r="Q46" s="9">
        <v>-305.01</v>
      </c>
      <c r="R46" s="9">
        <v>1347.61</v>
      </c>
      <c r="S46" s="27">
        <v>-2857.79</v>
      </c>
      <c r="T46" s="27"/>
      <c r="U46" s="27"/>
    </row>
    <row r="47" spans="1:21" ht="15" customHeight="1" x14ac:dyDescent="0.25">
      <c r="A47" s="33">
        <f t="shared" si="1"/>
        <v>33</v>
      </c>
      <c r="B47" s="8" t="s">
        <v>47</v>
      </c>
      <c r="C47" s="34">
        <v>4810000</v>
      </c>
      <c r="D47" s="24" t="s">
        <v>80</v>
      </c>
      <c r="E47" s="24" t="s">
        <v>54</v>
      </c>
      <c r="F47" s="8" t="s">
        <v>51</v>
      </c>
      <c r="G47" s="9">
        <f t="shared" si="3"/>
        <v>-152908.59</v>
      </c>
      <c r="H47" s="9">
        <v>-14630.74</v>
      </c>
      <c r="I47" s="9">
        <v>-11432.13</v>
      </c>
      <c r="J47" s="9">
        <v>-22837.39</v>
      </c>
      <c r="K47" s="9">
        <v>-11468.48</v>
      </c>
      <c r="L47" s="9">
        <v>-12556.3</v>
      </c>
      <c r="M47" s="9">
        <v>-20601.71</v>
      </c>
      <c r="N47" s="9">
        <v>-16041.79</v>
      </c>
      <c r="O47" s="9">
        <v>-19330.25</v>
      </c>
      <c r="P47" s="9">
        <v>-19730.88</v>
      </c>
      <c r="Q47" s="9">
        <v>-1219.31</v>
      </c>
      <c r="R47" s="9">
        <v>-2541.84</v>
      </c>
      <c r="S47" s="27">
        <v>-517.77</v>
      </c>
      <c r="T47" s="27"/>
      <c r="U47" s="27"/>
    </row>
    <row r="48" spans="1:21" ht="15" customHeight="1" x14ac:dyDescent="0.25">
      <c r="A48" s="33">
        <f t="shared" si="1"/>
        <v>34</v>
      </c>
      <c r="B48" s="8" t="s">
        <v>47</v>
      </c>
      <c r="C48" s="34">
        <v>4810000</v>
      </c>
      <c r="D48" s="24" t="s">
        <v>80</v>
      </c>
      <c r="E48" s="24" t="s">
        <v>58</v>
      </c>
      <c r="F48" s="8" t="s">
        <v>51</v>
      </c>
      <c r="G48" s="9">
        <f t="shared" si="3"/>
        <v>-42978.439999999995</v>
      </c>
      <c r="H48" s="9">
        <v>-265</v>
      </c>
      <c r="I48" s="9">
        <v>-265</v>
      </c>
      <c r="J48" s="9">
        <v>-265</v>
      </c>
      <c r="K48" s="9">
        <v>-265</v>
      </c>
      <c r="L48" s="9">
        <v>-265</v>
      </c>
      <c r="M48" s="9">
        <v>-265</v>
      </c>
      <c r="N48" s="9">
        <v>-265.37</v>
      </c>
      <c r="O48" s="9">
        <v>-265</v>
      </c>
      <c r="P48" s="9">
        <v>-323.60000000000002</v>
      </c>
      <c r="Q48" s="9">
        <v>-28692.98</v>
      </c>
      <c r="R48" s="9">
        <v>-10194.64</v>
      </c>
      <c r="S48" s="28">
        <v>-1646.85</v>
      </c>
      <c r="T48" s="28"/>
      <c r="U48" s="28"/>
    </row>
    <row r="49" spans="1:21" ht="15" customHeight="1" x14ac:dyDescent="0.25">
      <c r="A49" s="33">
        <f t="shared" si="1"/>
        <v>35</v>
      </c>
      <c r="B49" s="8" t="s">
        <v>47</v>
      </c>
      <c r="C49" s="34">
        <v>4810000</v>
      </c>
      <c r="D49" s="24" t="s">
        <v>80</v>
      </c>
      <c r="E49" s="24" t="s">
        <v>55</v>
      </c>
      <c r="F49" s="8" t="s">
        <v>51</v>
      </c>
      <c r="G49" s="9">
        <f t="shared" si="3"/>
        <v>-14415820.539999999</v>
      </c>
      <c r="H49" s="9">
        <v>-2732295.6</v>
      </c>
      <c r="I49" s="9">
        <v>-2837847.96</v>
      </c>
      <c r="J49" s="9">
        <v>-1970945.95</v>
      </c>
      <c r="K49" s="9">
        <v>-1321129.31</v>
      </c>
      <c r="L49" s="9">
        <v>-609336.65</v>
      </c>
      <c r="M49" s="9">
        <v>-450405.16</v>
      </c>
      <c r="N49" s="9">
        <v>-350531.6</v>
      </c>
      <c r="O49" s="9">
        <v>-298119.33</v>
      </c>
      <c r="P49" s="9">
        <v>-277274</v>
      </c>
      <c r="Q49" s="9">
        <v>-393535.29</v>
      </c>
      <c r="R49" s="9">
        <v>-731926.23</v>
      </c>
      <c r="S49" s="27">
        <v>-2442473.46</v>
      </c>
      <c r="T49" s="27"/>
      <c r="U49" s="27"/>
    </row>
    <row r="50" spans="1:21" ht="15" customHeight="1" x14ac:dyDescent="0.25">
      <c r="A50" s="33">
        <f t="shared" si="1"/>
        <v>36</v>
      </c>
      <c r="B50" s="8" t="s">
        <v>47</v>
      </c>
      <c r="C50" s="34">
        <v>4870000</v>
      </c>
      <c r="D50" s="24" t="s">
        <v>81</v>
      </c>
      <c r="E50" s="24"/>
      <c r="F50" s="8" t="s">
        <v>69</v>
      </c>
      <c r="G50" s="9">
        <f t="shared" si="3"/>
        <v>-144092.81</v>
      </c>
      <c r="H50" s="9">
        <v>-13738.98</v>
      </c>
      <c r="I50" s="9">
        <v>-62.25</v>
      </c>
      <c r="J50" s="9">
        <v>-18835.28</v>
      </c>
      <c r="K50" s="9">
        <v>-20739.009999999998</v>
      </c>
      <c r="L50" s="9">
        <v>-14198.65</v>
      </c>
      <c r="M50" s="9">
        <v>-13018.98</v>
      </c>
      <c r="N50" s="9">
        <v>-11785.74</v>
      </c>
      <c r="O50" s="9">
        <v>-10154.16</v>
      </c>
      <c r="P50" s="9">
        <v>-10356.64</v>
      </c>
      <c r="Q50" s="9">
        <v>-9261.2099999999991</v>
      </c>
      <c r="R50" s="9">
        <v>-8820.65</v>
      </c>
      <c r="S50" s="27">
        <v>-13121.26</v>
      </c>
      <c r="T50" s="27"/>
      <c r="U50" s="27"/>
    </row>
    <row r="51" spans="1:21" ht="15" customHeight="1" x14ac:dyDescent="0.25">
      <c r="A51" s="33">
        <f t="shared" si="1"/>
        <v>37</v>
      </c>
      <c r="B51" s="8" t="s">
        <v>47</v>
      </c>
      <c r="C51" s="34">
        <v>4810000</v>
      </c>
      <c r="D51" s="24" t="s">
        <v>80</v>
      </c>
      <c r="E51" s="24" t="s">
        <v>52</v>
      </c>
      <c r="F51" s="8" t="s">
        <v>51</v>
      </c>
      <c r="G51" s="9">
        <f t="shared" si="3"/>
        <v>-579469.88000000012</v>
      </c>
      <c r="H51" s="9">
        <v>-93041.43</v>
      </c>
      <c r="I51" s="9">
        <v>-77469.47</v>
      </c>
      <c r="J51" s="9">
        <v>-71596.13</v>
      </c>
      <c r="K51" s="9">
        <v>-57147.62</v>
      </c>
      <c r="L51" s="9">
        <v>-38457.18</v>
      </c>
      <c r="M51" s="9">
        <v>-24727.89</v>
      </c>
      <c r="N51" s="9">
        <v>-18448.97</v>
      </c>
      <c r="O51" s="9">
        <v>-16436.759999999998</v>
      </c>
      <c r="P51" s="9">
        <v>-18128.8</v>
      </c>
      <c r="Q51" s="9">
        <v>-24192.14</v>
      </c>
      <c r="R51" s="9">
        <v>-39279.31</v>
      </c>
      <c r="S51" s="27">
        <v>-100544.18</v>
      </c>
      <c r="T51" s="27"/>
      <c r="U51" s="27"/>
    </row>
    <row r="52" spans="1:21" ht="15" customHeight="1" x14ac:dyDescent="0.25">
      <c r="A52" s="33">
        <f t="shared" si="1"/>
        <v>38</v>
      </c>
      <c r="B52" s="8" t="s">
        <v>47</v>
      </c>
      <c r="C52" s="34">
        <v>4810000</v>
      </c>
      <c r="D52" s="24" t="s">
        <v>80</v>
      </c>
      <c r="E52" s="24" t="s">
        <v>58</v>
      </c>
      <c r="F52" s="8" t="s">
        <v>51</v>
      </c>
      <c r="G52" s="9">
        <f t="shared" si="3"/>
        <v>-40818.74</v>
      </c>
      <c r="H52" s="9">
        <v>-2309.2199999999998</v>
      </c>
      <c r="I52" s="9">
        <v>-3673.09</v>
      </c>
      <c r="J52" s="9">
        <v>-2363.08</v>
      </c>
      <c r="K52" s="9">
        <v>-3247.43</v>
      </c>
      <c r="L52" s="9">
        <v>-3505.53</v>
      </c>
      <c r="M52" s="9">
        <v>-3335.76</v>
      </c>
      <c r="N52" s="9">
        <v>-4014.17</v>
      </c>
      <c r="O52" s="9">
        <v>-4702.6499999999996</v>
      </c>
      <c r="P52" s="9">
        <v>-3879.95</v>
      </c>
      <c r="Q52" s="9">
        <v>-3349.3</v>
      </c>
      <c r="R52" s="9">
        <v>-3004.46</v>
      </c>
      <c r="S52" s="27">
        <v>-3434.1</v>
      </c>
      <c r="T52" s="27"/>
      <c r="U52" s="27"/>
    </row>
    <row r="53" spans="1:21" ht="15" customHeight="1" x14ac:dyDescent="0.25">
      <c r="A53" s="33">
        <f t="shared" si="1"/>
        <v>39</v>
      </c>
      <c r="B53" s="8" t="s">
        <v>47</v>
      </c>
      <c r="C53" s="34">
        <v>4810000</v>
      </c>
      <c r="D53" s="24" t="s">
        <v>80</v>
      </c>
      <c r="E53" s="24" t="s">
        <v>55</v>
      </c>
      <c r="F53" s="8" t="s">
        <v>51</v>
      </c>
      <c r="G53" s="9">
        <f t="shared" si="3"/>
        <v>-56254.290000000008</v>
      </c>
      <c r="H53" s="9">
        <v>-13549.33</v>
      </c>
      <c r="I53" s="9">
        <v>-9865</v>
      </c>
      <c r="J53" s="9">
        <v>-8035.86</v>
      </c>
      <c r="K53" s="9">
        <v>-5497.86</v>
      </c>
      <c r="L53" s="9">
        <v>-1531.1</v>
      </c>
      <c r="M53" s="9">
        <v>-777.83</v>
      </c>
      <c r="N53" s="9">
        <v>-332.07</v>
      </c>
      <c r="O53" s="9">
        <v>-314.08</v>
      </c>
      <c r="P53" s="9">
        <v>-345.57</v>
      </c>
      <c r="Q53" s="9">
        <v>-613.54</v>
      </c>
      <c r="R53" s="9">
        <v>-3327.71</v>
      </c>
      <c r="S53" s="27">
        <v>-12064.34</v>
      </c>
      <c r="T53" s="27"/>
      <c r="U53" s="27"/>
    </row>
    <row r="54" spans="1:21" ht="15" customHeight="1" x14ac:dyDescent="0.25">
      <c r="A54" s="33">
        <f t="shared" si="1"/>
        <v>40</v>
      </c>
      <c r="B54" s="8" t="s">
        <v>47</v>
      </c>
      <c r="C54" s="34">
        <v>4893000</v>
      </c>
      <c r="D54" s="24" t="s">
        <v>78</v>
      </c>
      <c r="E54" s="24" t="s">
        <v>65</v>
      </c>
      <c r="F54" s="8" t="s">
        <v>51</v>
      </c>
      <c r="G54" s="9">
        <f t="shared" si="3"/>
        <v>-1078770.29</v>
      </c>
      <c r="H54" s="9">
        <v>-122110.32</v>
      </c>
      <c r="I54" s="9">
        <v>-136427.19</v>
      </c>
      <c r="J54" s="9">
        <v>-125205.55</v>
      </c>
      <c r="K54" s="9">
        <v>-92804.54</v>
      </c>
      <c r="L54" s="9">
        <v>-81690.899999999994</v>
      </c>
      <c r="M54" s="9">
        <v>-74944.33</v>
      </c>
      <c r="N54" s="9">
        <v>-67771.58</v>
      </c>
      <c r="O54" s="9">
        <v>-67194.39</v>
      </c>
      <c r="P54" s="9">
        <v>-66660.94</v>
      </c>
      <c r="Q54" s="9">
        <v>-67550.63</v>
      </c>
      <c r="R54" s="9">
        <v>-84125.67</v>
      </c>
      <c r="S54" s="27">
        <v>-92284.25</v>
      </c>
      <c r="T54" s="27"/>
      <c r="U54" s="27"/>
    </row>
    <row r="55" spans="1:21" ht="15" customHeight="1" x14ac:dyDescent="0.25">
      <c r="A55" s="33">
        <f t="shared" si="1"/>
        <v>41</v>
      </c>
      <c r="B55" s="8" t="s">
        <v>47</v>
      </c>
      <c r="C55" s="34">
        <v>4800000</v>
      </c>
      <c r="D55" s="24" t="s">
        <v>82</v>
      </c>
      <c r="E55" s="24" t="s">
        <v>53</v>
      </c>
      <c r="F55" s="8" t="s">
        <v>51</v>
      </c>
      <c r="G55" s="9">
        <f t="shared" si="3"/>
        <v>-246582.24000000005</v>
      </c>
      <c r="H55" s="9">
        <v>-34542.26</v>
      </c>
      <c r="I55" s="9">
        <v>-35995.47</v>
      </c>
      <c r="J55" s="9">
        <v>-27027.19</v>
      </c>
      <c r="K55" s="9">
        <v>-18190.07</v>
      </c>
      <c r="L55" s="9">
        <v>-7254.63</v>
      </c>
      <c r="M55" s="9">
        <v>-4508.9399999999996</v>
      </c>
      <c r="N55" s="9">
        <v>-3290.12</v>
      </c>
      <c r="O55" s="9">
        <v>-3091.82</v>
      </c>
      <c r="P55" s="9">
        <v>-3150.73</v>
      </c>
      <c r="Q55" s="9">
        <v>-13400.34</v>
      </c>
      <c r="R55" s="9">
        <v>-20594.599999999999</v>
      </c>
      <c r="S55" s="27">
        <v>-75536.070000000007</v>
      </c>
      <c r="T55" s="27"/>
      <c r="U55" s="27"/>
    </row>
    <row r="56" spans="1:21" ht="15" customHeight="1" x14ac:dyDescent="0.25">
      <c r="A56" s="33">
        <f t="shared" si="1"/>
        <v>42</v>
      </c>
      <c r="B56" s="8" t="s">
        <v>47</v>
      </c>
      <c r="C56" s="34">
        <v>4800000</v>
      </c>
      <c r="D56" s="24" t="s">
        <v>82</v>
      </c>
      <c r="E56" s="24" t="s">
        <v>55</v>
      </c>
      <c r="F56" s="8" t="s">
        <v>51</v>
      </c>
      <c r="G56" s="9">
        <f t="shared" si="3"/>
        <v>-57201033.659999996</v>
      </c>
      <c r="H56" s="9">
        <v>-9920618.9399999995</v>
      </c>
      <c r="I56" s="9">
        <v>-9941619.3900000006</v>
      </c>
      <c r="J56" s="9">
        <v>-7730460.4000000004</v>
      </c>
      <c r="K56" s="9">
        <v>-5369156.75</v>
      </c>
      <c r="L56" s="9">
        <v>-3033408.67</v>
      </c>
      <c r="M56" s="9">
        <v>-2443144.87</v>
      </c>
      <c r="N56" s="9">
        <v>-2044549.15</v>
      </c>
      <c r="O56" s="9">
        <v>-1796961.59</v>
      </c>
      <c r="P56" s="9">
        <v>-1808676.34</v>
      </c>
      <c r="Q56" s="9">
        <v>-2213364.62</v>
      </c>
      <c r="R56" s="9">
        <v>-2728230.72</v>
      </c>
      <c r="S56" s="27">
        <v>-8170842.2199999997</v>
      </c>
      <c r="T56" s="27"/>
      <c r="U56" s="27"/>
    </row>
    <row r="57" spans="1:21" ht="15" customHeight="1" x14ac:dyDescent="0.25">
      <c r="A57" s="33">
        <f t="shared" si="1"/>
        <v>43</v>
      </c>
      <c r="B57" s="8" t="s">
        <v>47</v>
      </c>
      <c r="C57" s="34">
        <v>4893000</v>
      </c>
      <c r="D57" s="24" t="s">
        <v>78</v>
      </c>
      <c r="E57" s="24" t="s">
        <v>64</v>
      </c>
      <c r="F57" s="8" t="s">
        <v>51</v>
      </c>
      <c r="G57" s="9">
        <f t="shared" si="3"/>
        <v>-1824740.2300000002</v>
      </c>
      <c r="H57" s="9">
        <v>-317883.46999999997</v>
      </c>
      <c r="I57" s="9">
        <v>-276400.87</v>
      </c>
      <c r="J57" s="9">
        <v>-197484.78</v>
      </c>
      <c r="K57" s="9">
        <v>-150264.74</v>
      </c>
      <c r="L57" s="9">
        <v>-101970.2</v>
      </c>
      <c r="M57" s="9">
        <v>-93090.65</v>
      </c>
      <c r="N57" s="9">
        <v>-79451.350000000006</v>
      </c>
      <c r="O57" s="9">
        <v>-78515.56</v>
      </c>
      <c r="P57" s="9">
        <v>-81267.509999999995</v>
      </c>
      <c r="Q57" s="9">
        <v>-87044.79</v>
      </c>
      <c r="R57" s="9">
        <v>-121963.86</v>
      </c>
      <c r="S57" s="28">
        <v>-239402.45</v>
      </c>
      <c r="T57" s="27"/>
      <c r="U57" s="28"/>
    </row>
    <row r="58" spans="1:21" ht="15" customHeight="1" x14ac:dyDescent="0.25">
      <c r="A58" s="33">
        <f t="shared" si="1"/>
        <v>44</v>
      </c>
      <c r="B58" s="8" t="s">
        <v>47</v>
      </c>
      <c r="C58" s="34">
        <v>4893000</v>
      </c>
      <c r="D58" s="24" t="s">
        <v>78</v>
      </c>
      <c r="E58" s="24" t="s">
        <v>66</v>
      </c>
      <c r="F58" s="8" t="s">
        <v>51</v>
      </c>
      <c r="G58" s="9">
        <f t="shared" si="3"/>
        <v>-129304.87</v>
      </c>
      <c r="H58" s="9">
        <v>10245.219999999999</v>
      </c>
      <c r="I58" s="9">
        <v>-19951.7</v>
      </c>
      <c r="J58" s="9">
        <v>-22051.73</v>
      </c>
      <c r="K58" s="9">
        <v>-16306.44</v>
      </c>
      <c r="L58" s="9">
        <v>-12305.79</v>
      </c>
      <c r="M58" s="9">
        <v>-7706.69</v>
      </c>
      <c r="N58" s="9">
        <v>-8258.36</v>
      </c>
      <c r="O58" s="9">
        <v>-7449.82</v>
      </c>
      <c r="P58" s="9">
        <v>-7110.41</v>
      </c>
      <c r="Q58" s="9">
        <v>-8302.4</v>
      </c>
      <c r="R58" s="9">
        <v>-11831.9</v>
      </c>
      <c r="S58" s="28">
        <v>-18274.849999999999</v>
      </c>
      <c r="T58" s="28"/>
      <c r="U58" s="28"/>
    </row>
    <row r="59" spans="1:21" ht="15" customHeight="1" x14ac:dyDescent="0.25">
      <c r="A59" s="33">
        <f t="shared" si="1"/>
        <v>45</v>
      </c>
      <c r="B59" s="8" t="s">
        <v>47</v>
      </c>
      <c r="C59" s="34">
        <v>4893000</v>
      </c>
      <c r="D59" s="24" t="s">
        <v>78</v>
      </c>
      <c r="E59" s="24"/>
      <c r="F59" s="8" t="s">
        <v>69</v>
      </c>
      <c r="G59" s="9">
        <f t="shared" si="3"/>
        <v>-148488.27000000005</v>
      </c>
      <c r="H59" s="9">
        <v>-93550.42</v>
      </c>
      <c r="I59" s="9">
        <v>2342.4299999999998</v>
      </c>
      <c r="J59" s="9">
        <v>194807.30000000002</v>
      </c>
      <c r="K59" s="9">
        <v>45210.789999999994</v>
      </c>
      <c r="L59" s="9">
        <v>59429.939999999995</v>
      </c>
      <c r="M59" s="9">
        <v>24192.83</v>
      </c>
      <c r="N59" s="9">
        <v>13249.61</v>
      </c>
      <c r="O59" s="9">
        <v>-21120.799999999999</v>
      </c>
      <c r="P59" s="9">
        <v>-3552.6100000000083</v>
      </c>
      <c r="Q59" s="9">
        <v>-70308.320000000007</v>
      </c>
      <c r="R59" s="9">
        <v>-124346.48000000001</v>
      </c>
      <c r="S59" s="27">
        <v>-174842.54</v>
      </c>
      <c r="T59" s="27"/>
      <c r="U59" s="27"/>
    </row>
    <row r="60" spans="1:21" ht="15" customHeight="1" x14ac:dyDescent="0.25">
      <c r="A60" s="33">
        <f t="shared" si="1"/>
        <v>46</v>
      </c>
      <c r="B60" s="8" t="s">
        <v>47</v>
      </c>
      <c r="C60" s="34">
        <v>4800000</v>
      </c>
      <c r="D60" s="24" t="s">
        <v>82</v>
      </c>
      <c r="E60" s="24"/>
      <c r="F60" s="8" t="s">
        <v>69</v>
      </c>
      <c r="G60" s="9">
        <f t="shared" si="3"/>
        <v>-15105.71</v>
      </c>
      <c r="H60" s="9">
        <v>-15105.71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27">
        <v>0</v>
      </c>
      <c r="T60" s="27"/>
      <c r="U60" s="27"/>
    </row>
    <row r="61" spans="1:21" ht="15" customHeight="1" x14ac:dyDescent="0.25">
      <c r="A61" s="33">
        <f t="shared" si="1"/>
        <v>47</v>
      </c>
      <c r="B61" s="8" t="s">
        <v>47</v>
      </c>
      <c r="C61" s="34">
        <v>4800000</v>
      </c>
      <c r="D61" s="24" t="s">
        <v>82</v>
      </c>
      <c r="E61" s="24"/>
      <c r="F61" s="8" t="s">
        <v>69</v>
      </c>
      <c r="G61" s="9">
        <f t="shared" si="3"/>
        <v>88599.619999999821</v>
      </c>
      <c r="H61" s="9">
        <v>-75660.619999999893</v>
      </c>
      <c r="I61" s="9">
        <v>40131.599999999897</v>
      </c>
      <c r="J61" s="9">
        <v>630201.18999999994</v>
      </c>
      <c r="K61" s="9">
        <v>271542.71999999997</v>
      </c>
      <c r="L61" s="9">
        <v>81681.740000000005</v>
      </c>
      <c r="M61" s="9">
        <v>59701.24</v>
      </c>
      <c r="N61" s="9">
        <v>30375.179999999898</v>
      </c>
      <c r="O61" s="9">
        <v>-9338.6599999999198</v>
      </c>
      <c r="P61" s="9">
        <v>-5613.0300000000298</v>
      </c>
      <c r="Q61" s="9">
        <v>-154030.92000000001</v>
      </c>
      <c r="R61" s="9">
        <v>-475011.34</v>
      </c>
      <c r="S61" s="27">
        <v>-305379.48</v>
      </c>
      <c r="T61" s="27"/>
      <c r="U61" s="27"/>
    </row>
    <row r="62" spans="1:21" ht="15" customHeight="1" x14ac:dyDescent="0.25">
      <c r="A62" s="33">
        <f t="shared" si="1"/>
        <v>48</v>
      </c>
      <c r="B62" s="8" t="s">
        <v>47</v>
      </c>
      <c r="C62" s="34">
        <v>4800000</v>
      </c>
      <c r="D62" s="24" t="s">
        <v>82</v>
      </c>
      <c r="E62" s="24"/>
      <c r="F62" s="8" t="s">
        <v>69</v>
      </c>
      <c r="G62" s="9">
        <f t="shared" si="3"/>
        <v>278095.75000000058</v>
      </c>
      <c r="H62" s="9">
        <v>-695500.29</v>
      </c>
      <c r="I62" s="9">
        <v>-42375.47</v>
      </c>
      <c r="J62" s="9">
        <v>721042.28</v>
      </c>
      <c r="K62" s="9">
        <v>1360402.21</v>
      </c>
      <c r="L62" s="9">
        <v>527751.39</v>
      </c>
      <c r="M62" s="9">
        <v>387528.18</v>
      </c>
      <c r="N62" s="9">
        <v>26190.04</v>
      </c>
      <c r="O62" s="9">
        <v>-94504.15</v>
      </c>
      <c r="P62" s="9">
        <v>-119511.65</v>
      </c>
      <c r="Q62" s="9">
        <v>-279883.34000000003</v>
      </c>
      <c r="R62" s="9">
        <v>-1944333.8299999998</v>
      </c>
      <c r="S62" s="27">
        <v>431290.38</v>
      </c>
      <c r="T62" s="27"/>
      <c r="U62" s="27"/>
    </row>
    <row r="63" spans="1:21" ht="15" customHeight="1" x14ac:dyDescent="0.25">
      <c r="A63" s="33">
        <f t="shared" si="1"/>
        <v>49</v>
      </c>
      <c r="B63" s="8" t="s">
        <v>47</v>
      </c>
      <c r="C63" s="34">
        <v>4810000</v>
      </c>
      <c r="D63" s="24" t="s">
        <v>80</v>
      </c>
      <c r="E63" s="24"/>
      <c r="F63" s="8" t="s">
        <v>69</v>
      </c>
      <c r="G63" s="9">
        <f t="shared" si="3"/>
        <v>-7774.43</v>
      </c>
      <c r="H63" s="9">
        <v>-7774.43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28">
        <v>0</v>
      </c>
      <c r="T63" s="28"/>
      <c r="U63" s="28"/>
    </row>
    <row r="64" spans="1:21" ht="15" customHeight="1" x14ac:dyDescent="0.25">
      <c r="A64" s="33">
        <f t="shared" si="1"/>
        <v>50</v>
      </c>
      <c r="B64" s="8" t="s">
        <v>47</v>
      </c>
      <c r="C64" s="34">
        <v>4810000</v>
      </c>
      <c r="D64" s="24" t="s">
        <v>80</v>
      </c>
      <c r="E64" s="24"/>
      <c r="F64" s="8" t="s">
        <v>69</v>
      </c>
      <c r="G64" s="9">
        <f t="shared" si="3"/>
        <v>63484.720000000103</v>
      </c>
      <c r="H64" s="9">
        <v>-8645.6200000000008</v>
      </c>
      <c r="I64" s="9">
        <v>30598.89</v>
      </c>
      <c r="J64" s="9">
        <v>422143.26</v>
      </c>
      <c r="K64" s="9">
        <v>160348.17000000001</v>
      </c>
      <c r="L64" s="9">
        <v>43630.65</v>
      </c>
      <c r="M64" s="9">
        <v>36454.379999999997</v>
      </c>
      <c r="N64" s="9">
        <v>15555.76</v>
      </c>
      <c r="O64" s="9">
        <v>-15013.35</v>
      </c>
      <c r="P64" s="9">
        <v>-5320.91</v>
      </c>
      <c r="Q64" s="9">
        <v>-122581.35</v>
      </c>
      <c r="R64" s="9">
        <v>-378520.21</v>
      </c>
      <c r="S64" s="27">
        <v>-115164.95</v>
      </c>
      <c r="T64" s="28"/>
      <c r="U64" s="27"/>
    </row>
    <row r="65" spans="1:21" ht="15" customHeight="1" x14ac:dyDescent="0.25">
      <c r="A65" s="33">
        <f t="shared" si="1"/>
        <v>51</v>
      </c>
      <c r="B65" s="8" t="s">
        <v>47</v>
      </c>
      <c r="C65" s="34">
        <v>4810000</v>
      </c>
      <c r="D65" s="24" t="s">
        <v>80</v>
      </c>
      <c r="E65" s="24"/>
      <c r="F65" s="8" t="s">
        <v>69</v>
      </c>
      <c r="G65" s="9">
        <f t="shared" si="3"/>
        <v>190539.36999999994</v>
      </c>
      <c r="H65" s="9">
        <v>-484598.27</v>
      </c>
      <c r="I65" s="9">
        <v>-29489.99</v>
      </c>
      <c r="J65" s="9">
        <v>497008.96</v>
      </c>
      <c r="K65" s="9">
        <v>936610.97</v>
      </c>
      <c r="L65" s="9">
        <v>363134.87</v>
      </c>
      <c r="M65" s="9">
        <v>265550.40000000002</v>
      </c>
      <c r="N65" s="9">
        <v>17900.72</v>
      </c>
      <c r="O65" s="9">
        <v>-64596.6</v>
      </c>
      <c r="P65" s="9">
        <v>-81589.929999999993</v>
      </c>
      <c r="Q65" s="9">
        <v>-190897.76</v>
      </c>
      <c r="R65" s="9">
        <v>-1333879.43</v>
      </c>
      <c r="S65" s="27">
        <v>295385.43</v>
      </c>
      <c r="T65" s="27"/>
      <c r="U65" s="27"/>
    </row>
    <row r="66" spans="1:21" ht="15" customHeight="1" x14ac:dyDescent="0.25">
      <c r="A66" s="33">
        <f t="shared" si="1"/>
        <v>52</v>
      </c>
      <c r="B66" s="8" t="s">
        <v>47</v>
      </c>
      <c r="C66" s="34">
        <v>4810000</v>
      </c>
      <c r="D66" s="24" t="s">
        <v>80</v>
      </c>
      <c r="E66" s="24"/>
      <c r="F66" s="8" t="s">
        <v>69</v>
      </c>
      <c r="G66" s="9">
        <f t="shared" si="3"/>
        <v>-2400752.7600000002</v>
      </c>
      <c r="H66" s="9">
        <v>-191274.06</v>
      </c>
      <c r="I66" s="9">
        <v>-210491.8</v>
      </c>
      <c r="J66" s="9">
        <v>-194702.85</v>
      </c>
      <c r="K66" s="9">
        <v>-191997.84</v>
      </c>
      <c r="L66" s="9">
        <v>-188463.44</v>
      </c>
      <c r="M66" s="9">
        <v>-230014.91</v>
      </c>
      <c r="N66" s="9">
        <v>-149242.65</v>
      </c>
      <c r="O66" s="9">
        <v>-196632.58</v>
      </c>
      <c r="P66" s="9">
        <v>-202714.85</v>
      </c>
      <c r="Q66" s="9">
        <v>-221415.17</v>
      </c>
      <c r="R66" s="9">
        <v>-209376.68</v>
      </c>
      <c r="S66" s="27">
        <v>-214425.93</v>
      </c>
      <c r="T66" s="27"/>
      <c r="U66" s="27"/>
    </row>
    <row r="67" spans="1:21" ht="15" customHeight="1" x14ac:dyDescent="0.25">
      <c r="A67" s="33">
        <f t="shared" si="1"/>
        <v>53</v>
      </c>
      <c r="B67" s="8" t="s">
        <v>47</v>
      </c>
      <c r="C67" s="34">
        <v>4810000</v>
      </c>
      <c r="D67" s="24" t="s">
        <v>80</v>
      </c>
      <c r="E67" s="24"/>
      <c r="F67" s="8" t="s">
        <v>69</v>
      </c>
      <c r="G67" s="9">
        <f t="shared" si="3"/>
        <v>2.4499999999975444</v>
      </c>
      <c r="H67" s="9">
        <v>2002.95</v>
      </c>
      <c r="I67" s="9">
        <v>2741.66</v>
      </c>
      <c r="J67" s="9">
        <v>6428.05</v>
      </c>
      <c r="K67" s="9">
        <v>2901.97</v>
      </c>
      <c r="L67" s="9">
        <v>168.78</v>
      </c>
      <c r="M67" s="9">
        <v>1624.44</v>
      </c>
      <c r="N67" s="9">
        <v>268.68</v>
      </c>
      <c r="O67" s="9">
        <v>-659.41</v>
      </c>
      <c r="P67" s="9">
        <v>-120.6</v>
      </c>
      <c r="Q67" s="9">
        <v>-4357</v>
      </c>
      <c r="R67" s="9">
        <v>-11358.29</v>
      </c>
      <c r="S67" s="28">
        <v>361.21999999999798</v>
      </c>
      <c r="T67" s="28"/>
      <c r="U67" s="28"/>
    </row>
    <row r="68" spans="1:21" ht="15" customHeight="1" x14ac:dyDescent="0.25">
      <c r="A68" s="33">
        <f t="shared" si="1"/>
        <v>54</v>
      </c>
      <c r="B68" s="8" t="s">
        <v>47</v>
      </c>
      <c r="C68" s="34">
        <v>4810000</v>
      </c>
      <c r="D68" s="24" t="s">
        <v>80</v>
      </c>
      <c r="E68" s="24"/>
      <c r="F68" s="8" t="s">
        <v>69</v>
      </c>
      <c r="G68" s="9">
        <f t="shared" si="3"/>
        <v>3454.8700000000044</v>
      </c>
      <c r="H68" s="9">
        <v>-12463.67</v>
      </c>
      <c r="I68" s="9">
        <v>-727.95</v>
      </c>
      <c r="J68" s="9">
        <v>11978.29</v>
      </c>
      <c r="K68" s="9">
        <v>22428.3</v>
      </c>
      <c r="L68" s="9">
        <v>8790.84</v>
      </c>
      <c r="M68" s="9">
        <v>6411.23</v>
      </c>
      <c r="N68" s="9">
        <v>433.72</v>
      </c>
      <c r="O68" s="9">
        <v>-1563.34</v>
      </c>
      <c r="P68" s="9">
        <v>-1977.9</v>
      </c>
      <c r="Q68" s="9">
        <v>-4639.93</v>
      </c>
      <c r="R68" s="9">
        <v>-32510.82</v>
      </c>
      <c r="S68" s="27">
        <v>7296.1</v>
      </c>
      <c r="T68" s="27"/>
      <c r="U68" s="27"/>
    </row>
    <row r="69" spans="1:21" ht="15" customHeight="1" x14ac:dyDescent="0.25">
      <c r="A69" s="33">
        <f t="shared" si="1"/>
        <v>55</v>
      </c>
      <c r="B69" s="8" t="s">
        <v>47</v>
      </c>
      <c r="C69" s="34">
        <v>4830000</v>
      </c>
      <c r="D69" s="24" t="s">
        <v>83</v>
      </c>
      <c r="E69" s="24"/>
      <c r="F69" s="8" t="s">
        <v>69</v>
      </c>
      <c r="G69" s="9">
        <f t="shared" si="3"/>
        <v>-10207100.779999999</v>
      </c>
      <c r="H69" s="9">
        <v>-1221301.46</v>
      </c>
      <c r="I69" s="9">
        <v>-1730859.1</v>
      </c>
      <c r="J69" s="9">
        <v>-2223450.59</v>
      </c>
      <c r="K69" s="9">
        <v>-535959.31999999983</v>
      </c>
      <c r="L69" s="9">
        <v>-629903.80000000005</v>
      </c>
      <c r="M69" s="9">
        <v>-455812.98</v>
      </c>
      <c r="N69" s="9">
        <v>-332303.25</v>
      </c>
      <c r="O69" s="9">
        <v>-661252.54</v>
      </c>
      <c r="P69" s="9">
        <v>-339162.13</v>
      </c>
      <c r="Q69" s="9">
        <v>-451015.9</v>
      </c>
      <c r="R69" s="9">
        <v>-1187214.8400000001</v>
      </c>
      <c r="S69" s="27">
        <v>-438864.87</v>
      </c>
      <c r="T69" s="27"/>
      <c r="U69" s="27"/>
    </row>
    <row r="70" spans="1:21" ht="15" customHeight="1" x14ac:dyDescent="0.25">
      <c r="A70" s="33">
        <f t="shared" si="1"/>
        <v>56</v>
      </c>
      <c r="B70" s="8" t="s">
        <v>47</v>
      </c>
      <c r="C70" s="34">
        <v>4810000</v>
      </c>
      <c r="D70" s="24" t="s">
        <v>80</v>
      </c>
      <c r="E70" s="24" t="s">
        <v>63</v>
      </c>
      <c r="F70" s="8" t="s">
        <v>51</v>
      </c>
      <c r="G70" s="9">
        <f t="shared" si="3"/>
        <v>8424.2999999999993</v>
      </c>
      <c r="H70" s="9">
        <v>0</v>
      </c>
      <c r="I70" s="9">
        <v>8984.2999999999993</v>
      </c>
      <c r="J70" s="9">
        <v>-80</v>
      </c>
      <c r="K70" s="9">
        <v>-80</v>
      </c>
      <c r="L70" s="9">
        <v>-80</v>
      </c>
      <c r="M70" s="9">
        <v>-80</v>
      </c>
      <c r="N70" s="9">
        <v>-80</v>
      </c>
      <c r="O70" s="9">
        <v>-80</v>
      </c>
      <c r="P70" s="9">
        <v>-80</v>
      </c>
      <c r="Q70" s="9">
        <v>0</v>
      </c>
      <c r="R70" s="9">
        <v>0</v>
      </c>
      <c r="S70" s="28">
        <v>0</v>
      </c>
      <c r="T70" s="27"/>
      <c r="U70" s="28"/>
    </row>
    <row r="71" spans="1:21" ht="15" customHeight="1" x14ac:dyDescent="0.25">
      <c r="A71" s="33">
        <f t="shared" si="1"/>
        <v>57</v>
      </c>
      <c r="B71" s="8" t="s">
        <v>47</v>
      </c>
      <c r="C71" s="34">
        <v>4810000</v>
      </c>
      <c r="D71" s="24" t="s">
        <v>80</v>
      </c>
      <c r="E71" s="24" t="s">
        <v>65</v>
      </c>
      <c r="F71" s="8" t="s">
        <v>51</v>
      </c>
      <c r="G71" s="9">
        <f t="shared" si="3"/>
        <v>-380.13</v>
      </c>
      <c r="H71" s="9">
        <v>0</v>
      </c>
      <c r="I71" s="9">
        <v>-341.11</v>
      </c>
      <c r="J71" s="9">
        <v>0</v>
      </c>
      <c r="K71" s="9">
        <v>0</v>
      </c>
      <c r="L71" s="9">
        <v>200.98</v>
      </c>
      <c r="M71" s="9">
        <v>-80</v>
      </c>
      <c r="N71" s="9">
        <v>-80</v>
      </c>
      <c r="O71" s="9">
        <v>-80</v>
      </c>
      <c r="P71" s="9">
        <v>0</v>
      </c>
      <c r="Q71" s="9">
        <v>0</v>
      </c>
      <c r="R71" s="9">
        <v>0</v>
      </c>
      <c r="S71" s="27">
        <v>0</v>
      </c>
      <c r="T71" s="27"/>
      <c r="U71" s="27"/>
    </row>
    <row r="72" spans="1:21" ht="15" customHeight="1" x14ac:dyDescent="0.25">
      <c r="A72" s="33">
        <f t="shared" si="1"/>
        <v>58</v>
      </c>
      <c r="B72" s="8" t="s">
        <v>47</v>
      </c>
      <c r="C72" s="34">
        <v>4930000</v>
      </c>
      <c r="D72" s="24" t="s">
        <v>84</v>
      </c>
      <c r="E72" s="24" t="s">
        <v>85</v>
      </c>
      <c r="F72" s="8" t="s">
        <v>69</v>
      </c>
      <c r="G72" s="9">
        <f t="shared" si="3"/>
        <v>-53174.669999999991</v>
      </c>
      <c r="H72" s="9">
        <v>-5288.16</v>
      </c>
      <c r="I72" s="9">
        <v>-4935.1099999999997</v>
      </c>
      <c r="J72" s="9">
        <v>-4582.07</v>
      </c>
      <c r="K72" s="9">
        <v>-2675.48</v>
      </c>
      <c r="L72" s="9">
        <v>-2588.1</v>
      </c>
      <c r="M72" s="9">
        <v>-3999.93</v>
      </c>
      <c r="N72" s="9">
        <v>-4847.7299999999996</v>
      </c>
      <c r="O72" s="9">
        <v>-4847.7299999999996</v>
      </c>
      <c r="P72" s="9">
        <v>-4847.7299999999996</v>
      </c>
      <c r="Q72" s="9">
        <v>-4854.21</v>
      </c>
      <c r="R72" s="9">
        <v>-4854.21</v>
      </c>
      <c r="S72" s="27">
        <v>-4854.21</v>
      </c>
      <c r="T72" s="28"/>
      <c r="U72" s="27"/>
    </row>
    <row r="73" spans="1:21" ht="15" customHeight="1" x14ac:dyDescent="0.25">
      <c r="A73" s="33">
        <f t="shared" si="1"/>
        <v>59</v>
      </c>
      <c r="B73" s="29"/>
      <c r="C73" s="29"/>
      <c r="D73" s="29"/>
      <c r="E73" s="29"/>
      <c r="F73" s="2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21" ht="15" customHeight="1" thickBot="1" x14ac:dyDescent="0.3">
      <c r="A74" s="33">
        <f t="shared" si="1"/>
        <v>60</v>
      </c>
      <c r="D74" s="12" t="s">
        <v>86</v>
      </c>
      <c r="G74" s="11">
        <f t="shared" ref="G74:S74" si="4">+SUM(G40:G73)</f>
        <v>-105683752.48999999</v>
      </c>
      <c r="H74" s="11">
        <f t="shared" si="4"/>
        <v>-18978980.940000001</v>
      </c>
      <c r="I74" s="11">
        <f t="shared" si="4"/>
        <v>-18009019.789999999</v>
      </c>
      <c r="J74" s="11">
        <f t="shared" si="4"/>
        <v>-12336977.390000001</v>
      </c>
      <c r="K74" s="11">
        <f t="shared" si="4"/>
        <v>-6617213.3800000008</v>
      </c>
      <c r="L74" s="11">
        <f t="shared" si="4"/>
        <v>-4703817.5399999982</v>
      </c>
      <c r="M74" s="11">
        <f t="shared" si="4"/>
        <v>-3901125.62</v>
      </c>
      <c r="N74" s="11">
        <f t="shared" si="4"/>
        <v>-3694241.92</v>
      </c>
      <c r="O74" s="11">
        <f t="shared" si="4"/>
        <v>-4047864.7</v>
      </c>
      <c r="P74" s="11">
        <f t="shared" si="4"/>
        <v>-3762315.85</v>
      </c>
      <c r="Q74" s="11">
        <f t="shared" si="4"/>
        <v>-5115180.2199999988</v>
      </c>
      <c r="R74" s="11">
        <f t="shared" si="4"/>
        <v>-10414575.200000001</v>
      </c>
      <c r="S74" s="11">
        <f t="shared" si="4"/>
        <v>-14102439.939999996</v>
      </c>
      <c r="T74" s="3"/>
    </row>
    <row r="75" spans="1:21" ht="15" customHeight="1" thickTop="1" x14ac:dyDescent="0.25">
      <c r="A75" s="33">
        <f t="shared" si="1"/>
        <v>61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21" ht="15" customHeight="1" x14ac:dyDescent="0.25">
      <c r="A76" s="33">
        <f t="shared" si="1"/>
        <v>62</v>
      </c>
      <c r="B76" s="19" t="s">
        <v>87</v>
      </c>
    </row>
    <row r="77" spans="1:21" ht="15" customHeight="1" x14ac:dyDescent="0.25">
      <c r="A77" s="33">
        <f t="shared" si="1"/>
        <v>63</v>
      </c>
      <c r="B77" s="6"/>
      <c r="C77" s="6"/>
      <c r="D77" s="6"/>
      <c r="E77" s="6"/>
      <c r="F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21" ht="15" customHeight="1" x14ac:dyDescent="0.25">
      <c r="A78" s="33">
        <f t="shared" si="1"/>
        <v>64</v>
      </c>
      <c r="B78" s="8" t="s">
        <v>47</v>
      </c>
      <c r="C78" s="35" t="s">
        <v>88</v>
      </c>
      <c r="D78" s="26" t="s">
        <v>89</v>
      </c>
      <c r="E78" s="26" t="s">
        <v>50</v>
      </c>
      <c r="F78" s="8" t="s">
        <v>51</v>
      </c>
      <c r="G78" s="4">
        <f>AVERAGE(H78:S78)</f>
        <v>1</v>
      </c>
      <c r="H78" s="22">
        <v>1</v>
      </c>
      <c r="I78" s="22">
        <v>1</v>
      </c>
      <c r="J78" s="22">
        <v>1</v>
      </c>
      <c r="K78" s="22">
        <v>1</v>
      </c>
      <c r="L78" s="22">
        <v>1</v>
      </c>
      <c r="M78" s="22">
        <v>1</v>
      </c>
      <c r="N78" s="22">
        <v>1</v>
      </c>
      <c r="O78" s="22">
        <v>1</v>
      </c>
      <c r="P78" s="22">
        <v>1</v>
      </c>
      <c r="Q78" s="22">
        <v>1</v>
      </c>
      <c r="R78" s="22">
        <v>1</v>
      </c>
      <c r="S78" s="22">
        <v>1</v>
      </c>
    </row>
    <row r="79" spans="1:21" ht="15" customHeight="1" x14ac:dyDescent="0.25">
      <c r="A79" s="33">
        <f t="shared" si="1"/>
        <v>65</v>
      </c>
      <c r="B79" s="8" t="s">
        <v>47</v>
      </c>
      <c r="C79" s="35" t="s">
        <v>88</v>
      </c>
      <c r="D79" s="26" t="s">
        <v>89</v>
      </c>
      <c r="E79" s="26" t="s">
        <v>52</v>
      </c>
      <c r="F79" s="8" t="s">
        <v>51</v>
      </c>
      <c r="G79" s="4">
        <f t="shared" ref="G79:G93" si="5">AVERAGE(H79:S79)</f>
        <v>1485</v>
      </c>
      <c r="H79" s="22">
        <v>1483</v>
      </c>
      <c r="I79" s="22">
        <v>1491</v>
      </c>
      <c r="J79" s="22">
        <v>1488</v>
      </c>
      <c r="K79" s="22">
        <v>1474</v>
      </c>
      <c r="L79" s="22">
        <v>1476</v>
      </c>
      <c r="M79" s="22">
        <v>1474</v>
      </c>
      <c r="N79" s="22">
        <v>1470</v>
      </c>
      <c r="O79" s="22">
        <v>1477</v>
      </c>
      <c r="P79" s="22">
        <v>1484</v>
      </c>
      <c r="Q79" s="22">
        <v>1485</v>
      </c>
      <c r="R79" s="22">
        <v>1488</v>
      </c>
      <c r="S79" s="22">
        <v>1530</v>
      </c>
    </row>
    <row r="80" spans="1:21" ht="15" customHeight="1" x14ac:dyDescent="0.25">
      <c r="A80" s="33">
        <f t="shared" si="1"/>
        <v>66</v>
      </c>
      <c r="B80" s="8" t="s">
        <v>47</v>
      </c>
      <c r="C80" s="35" t="s">
        <v>88</v>
      </c>
      <c r="D80" s="26" t="s">
        <v>89</v>
      </c>
      <c r="E80" s="26" t="s">
        <v>53</v>
      </c>
      <c r="F80" s="8" t="s">
        <v>51</v>
      </c>
      <c r="G80" s="4">
        <f t="shared" si="5"/>
        <v>10.25</v>
      </c>
      <c r="H80" s="22">
        <v>10</v>
      </c>
      <c r="I80" s="22">
        <v>10</v>
      </c>
      <c r="J80" s="22">
        <v>10</v>
      </c>
      <c r="K80" s="22">
        <v>11</v>
      </c>
      <c r="L80" s="22">
        <v>11</v>
      </c>
      <c r="M80" s="22">
        <v>11</v>
      </c>
      <c r="N80" s="22">
        <v>11</v>
      </c>
      <c r="O80" s="22">
        <v>11</v>
      </c>
      <c r="P80" s="22">
        <v>10</v>
      </c>
      <c r="Q80" s="22">
        <v>10</v>
      </c>
      <c r="R80" s="22">
        <v>9</v>
      </c>
      <c r="S80" s="22">
        <v>9</v>
      </c>
    </row>
    <row r="81" spans="1:19" ht="15" customHeight="1" x14ac:dyDescent="0.25">
      <c r="A81" s="33">
        <f t="shared" ref="A81:A96" si="6">A80+1</f>
        <v>67</v>
      </c>
      <c r="B81" s="8" t="s">
        <v>47</v>
      </c>
      <c r="C81" s="35" t="s">
        <v>88</v>
      </c>
      <c r="D81" s="26" t="s">
        <v>89</v>
      </c>
      <c r="E81" s="26" t="s">
        <v>54</v>
      </c>
      <c r="F81" s="8" t="s">
        <v>51</v>
      </c>
      <c r="G81" s="4">
        <f t="shared" si="5"/>
        <v>3.5</v>
      </c>
      <c r="H81" s="22">
        <v>3</v>
      </c>
      <c r="I81" s="22">
        <v>3</v>
      </c>
      <c r="J81" s="22">
        <v>3</v>
      </c>
      <c r="K81" s="22">
        <v>3</v>
      </c>
      <c r="L81" s="22">
        <v>4</v>
      </c>
      <c r="M81" s="22">
        <v>4</v>
      </c>
      <c r="N81" s="22">
        <v>4</v>
      </c>
      <c r="O81" s="22">
        <v>3</v>
      </c>
      <c r="P81" s="22">
        <v>3</v>
      </c>
      <c r="Q81" s="22">
        <v>2</v>
      </c>
      <c r="R81" s="22">
        <v>5</v>
      </c>
      <c r="S81" s="22">
        <v>5</v>
      </c>
    </row>
    <row r="82" spans="1:19" ht="15" customHeight="1" x14ac:dyDescent="0.25">
      <c r="A82" s="33">
        <f t="shared" si="6"/>
        <v>68</v>
      </c>
      <c r="B82" s="8" t="s">
        <v>47</v>
      </c>
      <c r="C82" s="35" t="s">
        <v>88</v>
      </c>
      <c r="D82" s="26" t="s">
        <v>89</v>
      </c>
      <c r="E82" s="26" t="s">
        <v>58</v>
      </c>
      <c r="F82" s="8" t="s">
        <v>51</v>
      </c>
      <c r="G82" s="4">
        <f t="shared" si="5"/>
        <v>2.1666666666666665</v>
      </c>
      <c r="H82" s="22">
        <v>2</v>
      </c>
      <c r="I82" s="22">
        <v>2</v>
      </c>
      <c r="J82" s="22">
        <v>2</v>
      </c>
      <c r="K82" s="22">
        <v>2</v>
      </c>
      <c r="L82" s="22">
        <v>2</v>
      </c>
      <c r="M82" s="22">
        <v>2</v>
      </c>
      <c r="N82" s="22">
        <v>2</v>
      </c>
      <c r="O82" s="22">
        <v>3</v>
      </c>
      <c r="P82" s="22">
        <v>3</v>
      </c>
      <c r="Q82" s="22">
        <v>2</v>
      </c>
      <c r="R82" s="22">
        <v>2</v>
      </c>
      <c r="S82" s="22">
        <v>2</v>
      </c>
    </row>
    <row r="83" spans="1:19" ht="15" customHeight="1" x14ac:dyDescent="0.25">
      <c r="A83" s="33">
        <f t="shared" si="6"/>
        <v>69</v>
      </c>
      <c r="B83" s="8" t="s">
        <v>47</v>
      </c>
      <c r="C83" s="35" t="s">
        <v>88</v>
      </c>
      <c r="D83" s="26" t="s">
        <v>89</v>
      </c>
      <c r="E83" s="26" t="s">
        <v>55</v>
      </c>
      <c r="F83" s="8" t="s">
        <v>51</v>
      </c>
      <c r="G83" s="4">
        <f t="shared" si="5"/>
        <v>9779.1666666666661</v>
      </c>
      <c r="H83" s="22">
        <v>9789</v>
      </c>
      <c r="I83" s="22">
        <v>9801</v>
      </c>
      <c r="J83" s="22">
        <v>9806</v>
      </c>
      <c r="K83" s="22">
        <v>9763</v>
      </c>
      <c r="L83" s="22">
        <v>9722</v>
      </c>
      <c r="M83" s="22">
        <v>9706</v>
      </c>
      <c r="N83" s="22">
        <v>9690</v>
      </c>
      <c r="O83" s="22">
        <v>9690</v>
      </c>
      <c r="P83" s="22">
        <v>9695</v>
      </c>
      <c r="Q83" s="22">
        <v>9821</v>
      </c>
      <c r="R83" s="22">
        <v>9917</v>
      </c>
      <c r="S83" s="22">
        <v>9950</v>
      </c>
    </row>
    <row r="84" spans="1:19" ht="15" customHeight="1" x14ac:dyDescent="0.25">
      <c r="A84" s="33">
        <f t="shared" si="6"/>
        <v>70</v>
      </c>
      <c r="B84" s="8" t="s">
        <v>47</v>
      </c>
      <c r="C84" s="36" t="s">
        <v>90</v>
      </c>
      <c r="D84" s="26" t="s">
        <v>91</v>
      </c>
      <c r="E84" s="26" t="s">
        <v>63</v>
      </c>
      <c r="F84" s="8" t="s">
        <v>51</v>
      </c>
      <c r="G84" s="4">
        <f t="shared" si="5"/>
        <v>20.25</v>
      </c>
      <c r="H84" s="22">
        <v>21</v>
      </c>
      <c r="I84" s="22">
        <v>21</v>
      </c>
      <c r="J84" s="22">
        <v>21</v>
      </c>
      <c r="K84" s="22">
        <v>20</v>
      </c>
      <c r="L84" s="22">
        <v>20</v>
      </c>
      <c r="M84" s="22">
        <v>20</v>
      </c>
      <c r="N84" s="22">
        <v>20</v>
      </c>
      <c r="O84" s="22">
        <v>20</v>
      </c>
      <c r="P84" s="22">
        <v>20</v>
      </c>
      <c r="Q84" s="22">
        <v>20</v>
      </c>
      <c r="R84" s="22">
        <v>20</v>
      </c>
      <c r="S84" s="22">
        <v>20</v>
      </c>
    </row>
    <row r="85" spans="1:19" ht="15" customHeight="1" x14ac:dyDescent="0.25">
      <c r="A85" s="33">
        <f t="shared" si="6"/>
        <v>71</v>
      </c>
      <c r="B85" s="8" t="s">
        <v>47</v>
      </c>
      <c r="C85" s="36" t="s">
        <v>90</v>
      </c>
      <c r="D85" s="26" t="s">
        <v>91</v>
      </c>
      <c r="E85" s="26" t="s">
        <v>64</v>
      </c>
      <c r="F85" s="8" t="s">
        <v>51</v>
      </c>
      <c r="G85" s="4">
        <f t="shared" si="5"/>
        <v>365.5</v>
      </c>
      <c r="H85" s="22">
        <v>350</v>
      </c>
      <c r="I85" s="22">
        <v>350</v>
      </c>
      <c r="J85" s="22">
        <v>351</v>
      </c>
      <c r="K85" s="22">
        <v>366</v>
      </c>
      <c r="L85" s="22">
        <v>369</v>
      </c>
      <c r="M85" s="22">
        <v>369</v>
      </c>
      <c r="N85" s="22">
        <v>371</v>
      </c>
      <c r="O85" s="22">
        <v>369</v>
      </c>
      <c r="P85" s="22">
        <v>367</v>
      </c>
      <c r="Q85" s="22">
        <v>367</v>
      </c>
      <c r="R85" s="22">
        <v>373</v>
      </c>
      <c r="S85" s="22">
        <v>384</v>
      </c>
    </row>
    <row r="86" spans="1:19" ht="15" customHeight="1" x14ac:dyDescent="0.25">
      <c r="A86" s="33">
        <f t="shared" si="6"/>
        <v>72</v>
      </c>
      <c r="B86" s="8" t="s">
        <v>47</v>
      </c>
      <c r="C86" s="36" t="s">
        <v>90</v>
      </c>
      <c r="D86" s="26" t="s">
        <v>91</v>
      </c>
      <c r="E86" s="26" t="s">
        <v>65</v>
      </c>
      <c r="F86" s="8" t="s">
        <v>51</v>
      </c>
      <c r="G86" s="4">
        <f t="shared" si="5"/>
        <v>82.833333333333329</v>
      </c>
      <c r="H86" s="22">
        <v>86</v>
      </c>
      <c r="I86" s="22">
        <v>86</v>
      </c>
      <c r="J86" s="22">
        <v>86</v>
      </c>
      <c r="K86" s="22">
        <v>87</v>
      </c>
      <c r="L86" s="22">
        <v>86</v>
      </c>
      <c r="M86" s="22">
        <v>86</v>
      </c>
      <c r="N86" s="22">
        <v>83</v>
      </c>
      <c r="O86" s="22">
        <v>82</v>
      </c>
      <c r="P86" s="22">
        <v>82</v>
      </c>
      <c r="Q86" s="22">
        <v>82</v>
      </c>
      <c r="R86" s="22">
        <v>74</v>
      </c>
      <c r="S86" s="22">
        <v>74</v>
      </c>
    </row>
    <row r="87" spans="1:19" ht="15" customHeight="1" x14ac:dyDescent="0.25">
      <c r="A87" s="33">
        <f t="shared" si="6"/>
        <v>73</v>
      </c>
      <c r="B87" s="8" t="s">
        <v>47</v>
      </c>
      <c r="C87" s="36" t="s">
        <v>90</v>
      </c>
      <c r="D87" s="26" t="s">
        <v>91</v>
      </c>
      <c r="E87" s="26" t="s">
        <v>66</v>
      </c>
      <c r="F87" s="8" t="s">
        <v>51</v>
      </c>
      <c r="G87" s="4">
        <f t="shared" si="5"/>
        <v>112.66666666666667</v>
      </c>
      <c r="H87" s="22">
        <v>112</v>
      </c>
      <c r="I87" s="22">
        <v>112</v>
      </c>
      <c r="J87" s="22">
        <v>114</v>
      </c>
      <c r="K87" s="22">
        <v>116</v>
      </c>
      <c r="L87" s="22">
        <v>115</v>
      </c>
      <c r="M87" s="22">
        <v>115</v>
      </c>
      <c r="N87" s="22">
        <v>115</v>
      </c>
      <c r="O87" s="22">
        <v>113</v>
      </c>
      <c r="P87" s="22">
        <v>113</v>
      </c>
      <c r="Q87" s="22">
        <v>112</v>
      </c>
      <c r="R87" s="22">
        <v>113</v>
      </c>
      <c r="S87" s="22">
        <v>102</v>
      </c>
    </row>
    <row r="88" spans="1:19" ht="15" customHeight="1" x14ac:dyDescent="0.25">
      <c r="A88" s="33">
        <f t="shared" si="6"/>
        <v>74</v>
      </c>
      <c r="B88" s="8" t="s">
        <v>47</v>
      </c>
      <c r="C88" s="36" t="s">
        <v>90</v>
      </c>
      <c r="D88" s="26" t="s">
        <v>91</v>
      </c>
      <c r="E88" s="26"/>
      <c r="F88" s="8" t="s">
        <v>69</v>
      </c>
      <c r="G88" s="4">
        <f t="shared" si="5"/>
        <v>-2.8</v>
      </c>
      <c r="H88" s="22" t="s">
        <v>92</v>
      </c>
      <c r="I88" s="22">
        <v>-1</v>
      </c>
      <c r="J88" s="22" t="s">
        <v>93</v>
      </c>
      <c r="K88" s="22" t="s">
        <v>92</v>
      </c>
      <c r="L88" s="22">
        <v>-1</v>
      </c>
      <c r="M88" s="22" t="s">
        <v>93</v>
      </c>
      <c r="N88" s="22">
        <v>-3</v>
      </c>
      <c r="O88" s="22">
        <v>-1</v>
      </c>
      <c r="P88" s="22" t="s">
        <v>93</v>
      </c>
      <c r="Q88" s="22" t="s">
        <v>92</v>
      </c>
      <c r="R88" s="22">
        <v>-8</v>
      </c>
      <c r="S88" s="22" t="s">
        <v>93</v>
      </c>
    </row>
    <row r="89" spans="1:19" ht="15" customHeight="1" x14ac:dyDescent="0.25">
      <c r="A89" s="33">
        <f t="shared" si="6"/>
        <v>75</v>
      </c>
      <c r="B89" s="8" t="s">
        <v>47</v>
      </c>
      <c r="C89" s="36" t="s">
        <v>94</v>
      </c>
      <c r="D89" s="26" t="s">
        <v>95</v>
      </c>
      <c r="E89" s="26" t="s">
        <v>52</v>
      </c>
      <c r="F89" s="8" t="s">
        <v>51</v>
      </c>
      <c r="G89" s="4">
        <f t="shared" si="5"/>
        <v>22.5</v>
      </c>
      <c r="H89" s="22">
        <v>22</v>
      </c>
      <c r="I89" s="22">
        <v>22</v>
      </c>
      <c r="J89" s="22">
        <v>22</v>
      </c>
      <c r="K89" s="22">
        <v>22</v>
      </c>
      <c r="L89" s="22">
        <v>22</v>
      </c>
      <c r="M89" s="22">
        <v>22</v>
      </c>
      <c r="N89" s="22">
        <v>22</v>
      </c>
      <c r="O89" s="22">
        <v>22</v>
      </c>
      <c r="P89" s="22">
        <v>22</v>
      </c>
      <c r="Q89" s="22">
        <v>24</v>
      </c>
      <c r="R89" s="22">
        <v>24</v>
      </c>
      <c r="S89" s="22">
        <v>24</v>
      </c>
    </row>
    <row r="90" spans="1:19" ht="15" customHeight="1" x14ac:dyDescent="0.25">
      <c r="A90" s="33">
        <f t="shared" si="6"/>
        <v>76</v>
      </c>
      <c r="B90" s="8" t="s">
        <v>47</v>
      </c>
      <c r="C90" s="36" t="s">
        <v>94</v>
      </c>
      <c r="D90" s="26" t="s">
        <v>95</v>
      </c>
      <c r="E90" s="26" t="s">
        <v>58</v>
      </c>
      <c r="F90" s="8" t="s">
        <v>51</v>
      </c>
      <c r="G90" s="4">
        <f t="shared" si="5"/>
        <v>3</v>
      </c>
      <c r="H90" s="22">
        <v>3</v>
      </c>
      <c r="I90" s="22">
        <v>3</v>
      </c>
      <c r="J90" s="22">
        <v>3</v>
      </c>
      <c r="K90" s="22">
        <v>3</v>
      </c>
      <c r="L90" s="22">
        <v>3</v>
      </c>
      <c r="M90" s="22">
        <v>3</v>
      </c>
      <c r="N90" s="23">
        <v>3</v>
      </c>
      <c r="O90" s="23">
        <v>3</v>
      </c>
      <c r="P90" s="23">
        <v>3</v>
      </c>
      <c r="Q90" s="23">
        <v>3</v>
      </c>
      <c r="R90" s="23">
        <v>3</v>
      </c>
      <c r="S90" s="23">
        <v>3</v>
      </c>
    </row>
    <row r="91" spans="1:19" ht="15" customHeight="1" x14ac:dyDescent="0.25">
      <c r="A91" s="33">
        <f t="shared" si="6"/>
        <v>77</v>
      </c>
      <c r="B91" s="8" t="s">
        <v>47</v>
      </c>
      <c r="C91" s="36" t="s">
        <v>94</v>
      </c>
      <c r="D91" s="26" t="s">
        <v>95</v>
      </c>
      <c r="E91" s="26" t="s">
        <v>55</v>
      </c>
      <c r="F91" s="8" t="s">
        <v>51</v>
      </c>
      <c r="G91" s="4">
        <f t="shared" si="5"/>
        <v>17.916666666666668</v>
      </c>
      <c r="H91" s="22">
        <v>18</v>
      </c>
      <c r="I91" s="22">
        <v>18</v>
      </c>
      <c r="J91" s="22">
        <v>18</v>
      </c>
      <c r="K91" s="22">
        <v>18</v>
      </c>
      <c r="L91" s="22">
        <v>18</v>
      </c>
      <c r="M91" s="22">
        <v>18</v>
      </c>
      <c r="N91" s="22">
        <v>18</v>
      </c>
      <c r="O91" s="22">
        <v>18</v>
      </c>
      <c r="P91" s="22">
        <v>18</v>
      </c>
      <c r="Q91" s="22">
        <v>18</v>
      </c>
      <c r="R91" s="22">
        <v>17</v>
      </c>
      <c r="S91" s="22">
        <v>18</v>
      </c>
    </row>
    <row r="92" spans="1:19" ht="15" customHeight="1" x14ac:dyDescent="0.25">
      <c r="A92" s="33">
        <f t="shared" si="6"/>
        <v>78</v>
      </c>
      <c r="B92" s="8" t="s">
        <v>47</v>
      </c>
      <c r="C92" s="36" t="s">
        <v>96</v>
      </c>
      <c r="D92" s="26" t="s">
        <v>97</v>
      </c>
      <c r="E92" s="26" t="s">
        <v>53</v>
      </c>
      <c r="F92" s="8" t="s">
        <v>51</v>
      </c>
      <c r="G92" s="4">
        <f t="shared" si="5"/>
        <v>136.08333333333334</v>
      </c>
      <c r="H92" s="22">
        <v>138</v>
      </c>
      <c r="I92" s="22">
        <v>137</v>
      </c>
      <c r="J92" s="22">
        <v>137</v>
      </c>
      <c r="K92" s="22">
        <v>137</v>
      </c>
      <c r="L92" s="22">
        <v>136</v>
      </c>
      <c r="M92" s="22">
        <v>136</v>
      </c>
      <c r="N92" s="22">
        <v>135</v>
      </c>
      <c r="O92" s="22">
        <v>135</v>
      </c>
      <c r="P92" s="22">
        <v>136</v>
      </c>
      <c r="Q92" s="22">
        <v>136</v>
      </c>
      <c r="R92" s="22">
        <v>135</v>
      </c>
      <c r="S92" s="22">
        <v>135</v>
      </c>
    </row>
    <row r="93" spans="1:19" ht="15" customHeight="1" x14ac:dyDescent="0.25">
      <c r="A93" s="33">
        <f t="shared" si="6"/>
        <v>79</v>
      </c>
      <c r="B93" s="8" t="s">
        <v>47</v>
      </c>
      <c r="C93" s="36" t="s">
        <v>96</v>
      </c>
      <c r="D93" s="26" t="s">
        <v>97</v>
      </c>
      <c r="E93" s="26" t="s">
        <v>55</v>
      </c>
      <c r="F93" s="8" t="s">
        <v>51</v>
      </c>
      <c r="G93" s="4">
        <f t="shared" si="5"/>
        <v>102035.83333333333</v>
      </c>
      <c r="H93" s="22">
        <v>101765</v>
      </c>
      <c r="I93" s="22">
        <v>101890</v>
      </c>
      <c r="J93" s="22">
        <v>101917</v>
      </c>
      <c r="K93" s="22">
        <v>101844</v>
      </c>
      <c r="L93" s="22">
        <v>101663</v>
      </c>
      <c r="M93" s="22">
        <v>101633</v>
      </c>
      <c r="N93" s="22">
        <v>101608</v>
      </c>
      <c r="O93" s="22">
        <v>101694</v>
      </c>
      <c r="P93" s="22">
        <v>101843</v>
      </c>
      <c r="Q93" s="22">
        <v>102453</v>
      </c>
      <c r="R93" s="22">
        <v>102918</v>
      </c>
      <c r="S93" s="22">
        <v>103202</v>
      </c>
    </row>
    <row r="94" spans="1:19" ht="15" customHeight="1" x14ac:dyDescent="0.25">
      <c r="A94" s="33">
        <f t="shared" si="6"/>
        <v>80</v>
      </c>
      <c r="B94" s="8" t="s">
        <v>47</v>
      </c>
      <c r="C94" s="36" t="s">
        <v>98</v>
      </c>
      <c r="D94" s="26" t="s">
        <v>99</v>
      </c>
      <c r="E94" s="26"/>
      <c r="F94" s="8" t="s">
        <v>69</v>
      </c>
      <c r="G94" s="4">
        <f t="shared" ref="G94" si="7">AVERAGE(H94:S94)</f>
        <v>4</v>
      </c>
      <c r="H94" s="4">
        <v>4</v>
      </c>
      <c r="I94" s="4">
        <v>4</v>
      </c>
      <c r="J94" s="4">
        <v>4</v>
      </c>
      <c r="K94" s="4">
        <v>4</v>
      </c>
      <c r="L94" s="4">
        <v>4</v>
      </c>
      <c r="M94" s="4">
        <v>4</v>
      </c>
      <c r="N94" s="4">
        <v>4</v>
      </c>
      <c r="O94" s="4">
        <v>4</v>
      </c>
      <c r="P94" s="4">
        <v>4</v>
      </c>
      <c r="Q94" s="4">
        <v>4</v>
      </c>
      <c r="R94" s="4">
        <v>4</v>
      </c>
      <c r="S94" s="4">
        <v>4</v>
      </c>
    </row>
    <row r="95" spans="1:19" ht="15" customHeight="1" x14ac:dyDescent="0.25">
      <c r="A95" s="33">
        <f t="shared" si="6"/>
        <v>81</v>
      </c>
    </row>
    <row r="96" spans="1:19" ht="15" customHeight="1" thickBot="1" x14ac:dyDescent="0.3">
      <c r="A96" s="33">
        <f t="shared" si="6"/>
        <v>82</v>
      </c>
      <c r="D96" s="12" t="s">
        <v>100</v>
      </c>
      <c r="G96" s="5">
        <f t="shared" ref="G96:S96" si="8">+SUM(G76:G94)</f>
        <v>114078.86666666667</v>
      </c>
      <c r="H96" s="5">
        <f t="shared" si="8"/>
        <v>113807</v>
      </c>
      <c r="I96" s="5">
        <f t="shared" si="8"/>
        <v>113950</v>
      </c>
      <c r="J96" s="5">
        <f t="shared" si="8"/>
        <v>113983</v>
      </c>
      <c r="K96" s="5">
        <f t="shared" si="8"/>
        <v>113871</v>
      </c>
      <c r="L96" s="5">
        <f t="shared" si="8"/>
        <v>113651</v>
      </c>
      <c r="M96" s="5">
        <f t="shared" si="8"/>
        <v>113604</v>
      </c>
      <c r="N96" s="5">
        <f t="shared" si="8"/>
        <v>113554</v>
      </c>
      <c r="O96" s="5">
        <f t="shared" si="8"/>
        <v>113644</v>
      </c>
      <c r="P96" s="5">
        <f t="shared" si="8"/>
        <v>113804</v>
      </c>
      <c r="Q96" s="5">
        <f t="shared" si="8"/>
        <v>114540</v>
      </c>
      <c r="R96" s="5">
        <f t="shared" si="8"/>
        <v>115095</v>
      </c>
      <c r="S96" s="5">
        <f t="shared" si="8"/>
        <v>115463</v>
      </c>
    </row>
    <row r="97" spans="1:19" ht="15.75" thickTop="1" x14ac:dyDescent="0.25">
      <c r="A97" s="12"/>
    </row>
    <row r="98" spans="1:19" ht="15" customHeight="1" x14ac:dyDescent="0.25">
      <c r="A98" s="12"/>
      <c r="B98" s="12" t="s">
        <v>101</v>
      </c>
      <c r="C98" s="12"/>
      <c r="D98" s="12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ht="15" x14ac:dyDescent="0.25">
      <c r="A99" s="12"/>
    </row>
    <row r="100" spans="1:19" ht="15" x14ac:dyDescent="0.25">
      <c r="A100" s="12"/>
    </row>
    <row r="101" spans="1:19" ht="15" x14ac:dyDescent="0.25">
      <c r="A101" s="12"/>
    </row>
    <row r="102" spans="1:19" ht="15" x14ac:dyDescent="0.25">
      <c r="A102" s="12"/>
    </row>
    <row r="103" spans="1:19" ht="15" x14ac:dyDescent="0.25">
      <c r="A103" s="12"/>
    </row>
    <row r="104" spans="1:19" ht="15" x14ac:dyDescent="0.25">
      <c r="A104" s="12"/>
    </row>
  </sheetData>
  <mergeCells count="7">
    <mergeCell ref="A8:S8"/>
    <mergeCell ref="A1:S1"/>
    <mergeCell ref="A2:S2"/>
    <mergeCell ref="A3:S3"/>
    <mergeCell ref="A4:S4"/>
    <mergeCell ref="A5:S5"/>
    <mergeCell ref="A6:S6"/>
  </mergeCells>
  <pageMargins left="0.24" right="0.26" top="0.64749999999999996" bottom="0.55000000000000004" header="0.5" footer="0.25"/>
  <pageSetup scale="37" fitToHeight="0" orientation="landscape" r:id="rId1"/>
  <headerFooter alignWithMargins="0">
    <oddHeader>&amp;RPage &amp;P of &amp;N</oddHeader>
  </headerFooter>
  <rowBreaks count="1" manualBreakCount="1">
    <brk id="6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Statement I</vt:lpstr>
      <vt:lpstr>'Statement I'!Print_Area</vt:lpstr>
      <vt:lpstr>'Statement I'!Print_Titles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2026-08-17T20:26:21Z</dcterms:created>
  <dcterms:modified xsi:type="dcterms:W3CDTF">2026-08-17T20:26:27Z</dcterms:modified>
  <cp:category/>
  <cp:contentStatus/>
</cp:coreProperties>
</file>