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093837A1-436B-43CD-A3C5-8B6E17CBDCBB}" xr6:coauthVersionLast="47" xr6:coauthVersionMax="47" xr10:uidLastSave="{00000000-0000-0000-0000-000000000000}"/>
  <bookViews>
    <workbookView xWindow="-120" yWindow="-120" windowWidth="29040" windowHeight="15720" tabRatio="436" xr2:uid="{00000000-000D-0000-FFFF-FFFF00000000}"/>
  </bookViews>
  <sheets>
    <sheet name="Schedule A" sheetId="1" r:id="rId1"/>
  </sheets>
  <definedNames>
    <definedName name="DETAIL">'Schedule A'!$A$10:$M$112,'Schedule A'!$A$113:$M$143,'Schedule A'!$A$144:$M$217,'Schedule A'!$A$218:$M$238</definedName>
    <definedName name="MPS_PAGES">'Schedule A'!$A$10:$I$83,'Schedule A'!$A$84:$I$137,'Schedule A'!$A$138:$I$218,'Schedule A'!$A$219:$I$239</definedName>
    <definedName name="_xlnm.Print_Area" localSheetId="0">'Schedule A'!$A$1:$I$239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2" i="1" l="1"/>
  <c r="I82" i="1"/>
  <c r="I214" i="1"/>
  <c r="I32" i="1" l="1"/>
  <c r="I23" i="1"/>
  <c r="I25" i="1" s="1"/>
  <c r="I225" i="1" l="1"/>
  <c r="I177" i="1"/>
  <c r="I166" i="1"/>
  <c r="I158" i="1"/>
  <c r="I120" i="1"/>
  <c r="I103" i="1"/>
  <c r="I51" i="1"/>
  <c r="H23" i="1"/>
  <c r="H25" i="1" s="1"/>
  <c r="I199" i="1"/>
  <c r="G199" i="1"/>
  <c r="I136" i="1"/>
  <c r="G136" i="1"/>
  <c r="A144" i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H166" i="1"/>
  <c r="H177" i="1"/>
  <c r="H225" i="1"/>
  <c r="H158" i="1"/>
  <c r="H32" i="1"/>
  <c r="H51" i="1"/>
  <c r="H120" i="1"/>
  <c r="H103" i="1" l="1"/>
  <c r="I33" i="1"/>
  <c r="I226" i="1"/>
  <c r="H214" i="1"/>
  <c r="H226" i="1" s="1"/>
  <c r="H33" i="1"/>
  <c r="I121" i="1" l="1"/>
  <c r="I227" i="1" s="1"/>
  <c r="H121" i="1"/>
  <c r="H227" i="1" s="1"/>
</calcChain>
</file>

<file path=xl/sharedStrings.xml><?xml version="1.0" encoding="utf-8"?>
<sst xmlns="http://schemas.openxmlformats.org/spreadsheetml/2006/main" count="374" uniqueCount="216">
  <si>
    <t>RULE 20:10:13:51</t>
  </si>
  <si>
    <t>STATEMENT A</t>
  </si>
  <si>
    <t>Balance Sheet</t>
  </si>
  <si>
    <t>Utility: MidAmerican Energy Company</t>
  </si>
  <si>
    <t>Name of Respondent</t>
  </si>
  <si>
    <t>This Report is:</t>
  </si>
  <si>
    <t>Date of Report</t>
  </si>
  <si>
    <t>Year of Report</t>
  </si>
  <si>
    <t>MidAmerican Energy</t>
  </si>
  <si>
    <t>X  An Original</t>
  </si>
  <si>
    <t>(Mo,Da,Yr)</t>
  </si>
  <si>
    <t xml:space="preserve">  Company</t>
  </si>
  <si>
    <t xml:space="preserve">    A Resubmission</t>
  </si>
  <si>
    <t>COMPARATIVE BALANCE SHEET (ASSETS AND OTHER DEBITS)</t>
  </si>
  <si>
    <t xml:space="preserve"> </t>
  </si>
  <si>
    <t>Ref</t>
  </si>
  <si>
    <t>Current Year</t>
  </si>
  <si>
    <t>Prior Year</t>
  </si>
  <si>
    <t>Line</t>
  </si>
  <si>
    <t>Title of Account</t>
  </si>
  <si>
    <t>Page No</t>
  </si>
  <si>
    <t>End of Quarter/Year</t>
  </si>
  <si>
    <t>End</t>
  </si>
  <si>
    <t>No.</t>
  </si>
  <si>
    <t>Balance</t>
  </si>
  <si>
    <t>(a)</t>
  </si>
  <si>
    <t>(b)</t>
  </si>
  <si>
    <t>(c)</t>
  </si>
  <si>
    <t>(d)</t>
  </si>
  <si>
    <t>UTILITY PLANT</t>
  </si>
  <si>
    <t>Utility Plant (101-106,114)</t>
  </si>
  <si>
    <t>200-201</t>
  </si>
  <si>
    <t>Construction Work in Progress (107)</t>
  </si>
  <si>
    <t xml:space="preserve">TOTAL Utility Plant </t>
  </si>
  <si>
    <t>(Enter Total of lines 2 and 3)</t>
  </si>
  <si>
    <t>(Less) Accum. Prov. for Depr. Amort. Depl. (108,110, 111,115)</t>
  </si>
  <si>
    <t>Net Utility Plant</t>
  </si>
  <si>
    <t>(Enter Total of line 4 less 5)</t>
  </si>
  <si>
    <t>-</t>
  </si>
  <si>
    <t>Nuclear Fuel in Process of Ref., Conv., Enrich., and Fab. (120.1)</t>
  </si>
  <si>
    <t>202-203</t>
  </si>
  <si>
    <t>Nuclear Fuel Materials and Assemblies -Stock Account (120.2)</t>
  </si>
  <si>
    <t>Nuclear Fuel Assemblies in Reactor (120.3)</t>
  </si>
  <si>
    <t>Spent Nuclear Fuel (120.4)</t>
  </si>
  <si>
    <t>Nuclear Fuel Under Capital Leases (120.6)</t>
  </si>
  <si>
    <t>(Less) Accum. Prov.for Amort. of Nucl. Fuel Assemblies (120.5)</t>
  </si>
  <si>
    <t>Net Nuclear Fuel</t>
  </si>
  <si>
    <t>(Enter Total of lines 7-11 less 12)</t>
  </si>
  <si>
    <t>(Enter Total of lines 6 and 13)</t>
  </si>
  <si>
    <t>Utility Plant Adjustments (116)</t>
  </si>
  <si>
    <t>Gas Stored Underground-Noncurrent (117)</t>
  </si>
  <si>
    <t>OTHER PROPERTY AND INVESTMENTS</t>
  </si>
  <si>
    <t>Nonutility Property (121)</t>
  </si>
  <si>
    <t>(Less) Accum. Prov. for Depr. and Amort. (122)</t>
  </si>
  <si>
    <t>Investments in Associated Companies (123)</t>
  </si>
  <si>
    <t>Investments in Subsidiary Companies (123.1)</t>
  </si>
  <si>
    <t>224-225</t>
  </si>
  <si>
    <t>(For Cost of Account 123.1, See Footnote Page 224, line 42)</t>
  </si>
  <si>
    <t>Noncurrent Portion of Allowances</t>
  </si>
  <si>
    <t>228-229</t>
  </si>
  <si>
    <t>Other Investments (124)</t>
  </si>
  <si>
    <t>Sinking Funds (125)</t>
  </si>
  <si>
    <t>Depreciation Fund (126)</t>
  </si>
  <si>
    <t>Amortization Fund - Federal (127)</t>
  </si>
  <si>
    <t>Other Special Funds (128)</t>
  </si>
  <si>
    <t>Special Funds (129) Non-Major</t>
  </si>
  <si>
    <t>Long-Term Portion of Derivative Assets (175)</t>
  </si>
  <si>
    <t>Long-Term Portion of Derivative Assets - Hedges (176)</t>
  </si>
  <si>
    <t xml:space="preserve">TOTAL Other Property and Investments </t>
  </si>
  <si>
    <t>(Lines 18-21 and 23-31)</t>
  </si>
  <si>
    <t>CURRENT AND ACCRUED ASSETS</t>
  </si>
  <si>
    <t>Cash and Working Funds (Non-major Only) (130)</t>
  </si>
  <si>
    <t>Cash (131)</t>
  </si>
  <si>
    <t>Special Deposits (132-134)</t>
  </si>
  <si>
    <t>Working Fund (135)</t>
  </si>
  <si>
    <t>Temporary Cash Investments (136)</t>
  </si>
  <si>
    <t>Notes Receivable (141)</t>
  </si>
  <si>
    <t>Customer Accounts Receivable (142)</t>
  </si>
  <si>
    <t>Other Accounts Receivable (143)</t>
  </si>
  <si>
    <t>(Less) Accum. Prov. for Uncollectible Acct.-Credit (144)</t>
  </si>
  <si>
    <t>Notes Receivable from Associated Companies  (145)</t>
  </si>
  <si>
    <t>Accounts Receivable from Associated Companies (146)</t>
  </si>
  <si>
    <t>Fuel Stock (151)</t>
  </si>
  <si>
    <t>Fuel Stock Expenses Undistributed (152)</t>
  </si>
  <si>
    <t>Residuals (Elec) and Extracted Products (153)</t>
  </si>
  <si>
    <t>Plant Materials and Supplies (154)</t>
  </si>
  <si>
    <t>Merchandise (155)</t>
  </si>
  <si>
    <t>Other Materials and Supplies (156)</t>
  </si>
  <si>
    <t>Nuclear Materials Held for Sale (157)</t>
  </si>
  <si>
    <t>202-203/227</t>
  </si>
  <si>
    <t>Allowances (158.1 and 158.2)</t>
  </si>
  <si>
    <t>COMPARATIVE BALANCE SHEET (ASSETS AND OTHER DEBITS) (continued)</t>
  </si>
  <si>
    <t>(Less) Noncurrent Portion of Allowances</t>
  </si>
  <si>
    <t>Stores Expense Undistributed (163)</t>
  </si>
  <si>
    <t>Gas Stored Underground -- Current (164.1)</t>
  </si>
  <si>
    <t>Liquefied Natural Gas Stored and Held for Processing (164.2-164.3)</t>
  </si>
  <si>
    <t>Prepayments (165)</t>
  </si>
  <si>
    <t>Advances for Gas (166-167)</t>
  </si>
  <si>
    <t>Interest and Dividends Receivable (171)</t>
  </si>
  <si>
    <t>Rents Receivables (172)</t>
  </si>
  <si>
    <t>Accrued Utility Revenues (173)</t>
  </si>
  <si>
    <t>Miscellaneous Current and Accrued Assets (174)</t>
  </si>
  <si>
    <t>Derivative Instruments Assets  (175)</t>
  </si>
  <si>
    <t>(Less) Long-Term Portion of Derivative Instruments Assets - (175)</t>
  </si>
  <si>
    <t>Derivative Instruments Assets - Hedges (176)</t>
  </si>
  <si>
    <t>(Less): Long-Term Portion of Derivative Instruments Assets - Hedges (176)</t>
  </si>
  <si>
    <t>TOTAL Current and Accrued Assets</t>
  </si>
  <si>
    <t>(Enter Total of lines 34 thru 36)</t>
  </si>
  <si>
    <t>DEFERRED DEBITS</t>
  </si>
  <si>
    <t>Unamortized Debt Expenses (181)</t>
  </si>
  <si>
    <t>Extraordinary Property Losses (182.1)</t>
  </si>
  <si>
    <t>Unrecovered Plant and Regulatory Study Costs (182.2)</t>
  </si>
  <si>
    <t>Other Regulatory Assets (182.3)</t>
  </si>
  <si>
    <t>Prelim. Survey and Investigation Charges (Electric)(183)</t>
  </si>
  <si>
    <t>Preliminary Natural Gas Survey and Investigation Charges (183.1)</t>
  </si>
  <si>
    <t>Other Preliminary Survey and Investigation charges (183.2)</t>
  </si>
  <si>
    <t>Clearing Accounts (184)</t>
  </si>
  <si>
    <t>Temporary Facilities (185)</t>
  </si>
  <si>
    <t>Miscellaneous Deferred Debits (186)</t>
  </si>
  <si>
    <t>Def. Losses from Disposition of Utility Plt. (187)</t>
  </si>
  <si>
    <t>Research, Devel. and Demonstration Expend. (188)</t>
  </si>
  <si>
    <t>352-353</t>
  </si>
  <si>
    <t>Unamortized Loss on Reacquired Debt (189)</t>
  </si>
  <si>
    <t>Accumulated Deferred Income Taxes (190)</t>
  </si>
  <si>
    <t>Unrecovered Purchased Gas Costs (191)</t>
  </si>
  <si>
    <t>TOTAL Deferred Debits</t>
  </si>
  <si>
    <t>(lines 69 through 83)</t>
  </si>
  <si>
    <t>TOTAL Assets</t>
  </si>
  <si>
    <t>(ines 14-16 32, 67, and 84)</t>
  </si>
  <si>
    <t>COMPARATIVE BALANCE SHEET (LIABILITIES AND OTHER CREDITS)</t>
  </si>
  <si>
    <t>End Balance</t>
  </si>
  <si>
    <t>12/31</t>
  </si>
  <si>
    <t>PROPRIETARY CAPITAL</t>
  </si>
  <si>
    <t>Common Stock Issued (201)</t>
  </si>
  <si>
    <t>250-251</t>
  </si>
  <si>
    <t>Preferred Stock Issued (204)</t>
  </si>
  <si>
    <t>Capital Stock  Subscribed (202,205)</t>
  </si>
  <si>
    <t>Stock Liability for Conversion (203,206)</t>
  </si>
  <si>
    <t>Premium on Capital Stock (207)</t>
  </si>
  <si>
    <t>Other Paid-in Capital (208-211)</t>
  </si>
  <si>
    <t>Installments Received on Capital Stock (212)</t>
  </si>
  <si>
    <t>(Less) Discount on Capital Stock (213)</t>
  </si>
  <si>
    <t>(Less) Capital Stock Expense (214)</t>
  </si>
  <si>
    <t>Retained Earnings (215,215.1,216)</t>
  </si>
  <si>
    <t>118-119</t>
  </si>
  <si>
    <t>Unappropriated Undistributed Subsidiary Earnings (216.1)</t>
  </si>
  <si>
    <t>(Less) Reacquired Capital Stock (217)</t>
  </si>
  <si>
    <t>Noncorporate Proprietorship (Non-major only) (218)</t>
  </si>
  <si>
    <t>Accumulated Other Comprehensive Income (219)</t>
  </si>
  <si>
    <t>122(a)(b)</t>
  </si>
  <si>
    <t xml:space="preserve">TOTAL Proprietary Capital </t>
  </si>
  <si>
    <t>(lines 2 thru 15)</t>
  </si>
  <si>
    <t>LONG TERM DEBT</t>
  </si>
  <si>
    <t>Bonds (221)</t>
  </si>
  <si>
    <t>256-257</t>
  </si>
  <si>
    <t>(Less) Reacquired Bonds (222)</t>
  </si>
  <si>
    <t>Advances from Associated Companies (223)</t>
  </si>
  <si>
    <t>Other Long-Term Debt (224)</t>
  </si>
  <si>
    <t>Unamortized Premium on Long-Term Debt (225)</t>
  </si>
  <si>
    <t>(Less) Unamortized Discount on Long -Term Debt (226)</t>
  </si>
  <si>
    <t>TOTAL Long-Term Debt</t>
  </si>
  <si>
    <t>( lines 18 thru 23)</t>
  </si>
  <si>
    <t>OTHER NONCURRENT LIABILITIES</t>
  </si>
  <si>
    <t>Obligations Under Capital Leases - Noncurrent (227)</t>
  </si>
  <si>
    <t>Accumulated Provision for Property Insurance (228.1)</t>
  </si>
  <si>
    <t>Accumulated Provision for Injuries and Damages (228.2)</t>
  </si>
  <si>
    <t>Accumulated Provision for Pensions and Benefits (228.3)</t>
  </si>
  <si>
    <t>Accumulated Miscellaneous Operating Provisions (228.4)</t>
  </si>
  <si>
    <t>Accumulated Provision for Rate Refunds (229)</t>
  </si>
  <si>
    <t>Long-Term Portion of Derivative Instrument Liabilities</t>
  </si>
  <si>
    <t>Long-Term Portion of Derivative Instrument Liabilities - Hedges</t>
  </si>
  <si>
    <t>Asset Retirement Obligation (230)</t>
  </si>
  <si>
    <t>TOTAL OTHER Noncurrent Liabilities</t>
  </si>
  <si>
    <t>(lines 26 thru 34)</t>
  </si>
  <si>
    <t>CURRENT AND ACCRUED LIABILITIES</t>
  </si>
  <si>
    <t>Notes Payable (231)</t>
  </si>
  <si>
    <t>Accounts Payable (232)</t>
  </si>
  <si>
    <t>Notes Payable to Associated Companies (233)</t>
  </si>
  <si>
    <t>Accounts Payable to Associated Companies (234)</t>
  </si>
  <si>
    <t>Customer Deposits (235)</t>
  </si>
  <si>
    <t>Taxes Accrued (236)</t>
  </si>
  <si>
    <t>262-263</t>
  </si>
  <si>
    <t>Interest Accrued (237)</t>
  </si>
  <si>
    <t>Dividends Declared (238)</t>
  </si>
  <si>
    <t>Matured Long-Term Debt (239)</t>
  </si>
  <si>
    <t>COMPARATIVE BALANCE SHEET (LIABILITIES AND OTHER CREDITS) (continued)</t>
  </si>
  <si>
    <t>Matured Interest  (240)</t>
  </si>
  <si>
    <t>Tax Collections Payable (241)</t>
  </si>
  <si>
    <t>Miscellaneous Current and Accrued Liabilities (242)</t>
  </si>
  <si>
    <t>Obligation Under Capital Leases-Current (243)</t>
  </si>
  <si>
    <t>Derivative Instrument Liabilities (244)</t>
  </si>
  <si>
    <t>(Less) Long-Term Portion of Derivative Instrument Liabilities</t>
  </si>
  <si>
    <t>Derivative Instrument Liabilities -Hedges (245)</t>
  </si>
  <si>
    <t>(Less) Long-Term Portion of Derivative Instrument Liabilities -Hedges</t>
  </si>
  <si>
    <t>TOTAL Current and Accrued Liabilities</t>
  </si>
  <si>
    <t>(lines 37 thru 53)</t>
  </si>
  <si>
    <t>DEFERRED CREDITS</t>
  </si>
  <si>
    <t>Customer Advances for Construction (252)</t>
  </si>
  <si>
    <t>Accumulated Deferred Investment Tax credits (255)</t>
  </si>
  <si>
    <t>266-267</t>
  </si>
  <si>
    <t>Deferred Gains from Disposition of Utility Plant (256)</t>
  </si>
  <si>
    <t>Other Deferred Credits (253)</t>
  </si>
  <si>
    <t>Other Regulatory Liabilities (254)</t>
  </si>
  <si>
    <t>Unamortized Gains  on Reacquired Debt (257)</t>
  </si>
  <si>
    <t>Accumulated Deferred Income Taxes-Accel. Amort. (281)</t>
  </si>
  <si>
    <t>272-277</t>
  </si>
  <si>
    <t>Accumulated Deferred Income Taxes -Other Property (282)</t>
  </si>
  <si>
    <t>Accumulated Deferred Income Taxes -Other (283)</t>
  </si>
  <si>
    <t>TOTAL Deferred Credits</t>
  </si>
  <si>
    <t>(lines 56 thru 64)</t>
  </si>
  <si>
    <t xml:space="preserve">TOTAL Liabilities and Stockholder Equity </t>
  </si>
  <si>
    <t>(lines 16, 24, 35, 54 and 65)</t>
  </si>
  <si>
    <t>Test Year Ending December 31, 2025</t>
  </si>
  <si>
    <t>Docket No. NG26-___</t>
  </si>
  <si>
    <t>Individual Responsible: Lisa Bircher</t>
  </si>
  <si>
    <t>12/31/25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</si>
</sst>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1" formatCode="_(* #,##0_);_(* \(#,##0\);_(* &quot;-&quot;_);_(@_)"/>
    <numFmt numFmtId="164" formatCode="\(#\)"/>
    <numFmt numFmtId="165" formatCode="#,##0;\(#,##0\)"/>
  </numFmts>
  <fonts count="4" x14ac:knownFonts="1">
    <font>
      <sz val="8"/>
      <name val="Helv"/>
    </font>
    <font>
      <b/>
      <sz val="8"/>
      <name val="Helv"/>
    </font>
    <font>
      <i/>
      <sz val="8"/>
      <name val="Helv"/>
    </font>
    <font>
      <b/>
      <sz val="10"/>
      <name val="Helv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5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10" xfId="0" applyNumberFormat="1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2" xfId="0" applyFont="1" applyBorder="1"/>
    <xf numFmtId="0" fontId="3" fillId="0" borderId="0" xfId="0" applyFont="1"/>
    <xf numFmtId="0" fontId="1" fillId="0" borderId="10" xfId="0" quotePrefix="1" applyFont="1" applyBorder="1"/>
    <xf numFmtId="0" fontId="2" fillId="0" borderId="14" xfId="0" quotePrefix="1" applyFont="1" applyBorder="1"/>
    <xf numFmtId="0" fontId="2" fillId="0" borderId="15" xfId="0" quotePrefix="1" applyFont="1" applyBorder="1"/>
    <xf numFmtId="0" fontId="2" fillId="0" borderId="2" xfId="0" quotePrefix="1" applyFont="1" applyBorder="1"/>
    <xf numFmtId="0" fontId="1" fillId="0" borderId="0" xfId="0" applyFont="1"/>
    <xf numFmtId="0" fontId="2" fillId="0" borderId="0" xfId="0" applyFont="1"/>
    <xf numFmtId="0" fontId="2" fillId="0" borderId="15" xfId="0" quotePrefix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10" xfId="0" applyFont="1" applyBorder="1"/>
    <xf numFmtId="0" fontId="2" fillId="0" borderId="5" xfId="0" applyFont="1" applyBorder="1"/>
    <xf numFmtId="164" fontId="1" fillId="0" borderId="1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/>
    <xf numFmtId="14" fontId="1" fillId="0" borderId="0" xfId="0" quotePrefix="1" applyNumberFormat="1" applyFont="1"/>
    <xf numFmtId="0" fontId="1" fillId="0" borderId="7" xfId="0" applyFont="1" applyBorder="1" applyAlignment="1">
      <alignment horizontal="center"/>
    </xf>
    <xf numFmtId="0" fontId="1" fillId="0" borderId="9" xfId="0" quotePrefix="1" applyFont="1" applyBorder="1"/>
    <xf numFmtId="0" fontId="1" fillId="0" borderId="11" xfId="0" applyFont="1" applyBorder="1"/>
    <xf numFmtId="0" fontId="0" fillId="0" borderId="1" xfId="0" applyBorder="1"/>
    <xf numFmtId="0" fontId="0" fillId="0" borderId="3" xfId="0" applyBorder="1"/>
    <xf numFmtId="0" fontId="0" fillId="0" borderId="10" xfId="0" applyBorder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8" xfId="0" applyBorder="1"/>
    <xf numFmtId="0" fontId="0" fillId="0" borderId="8" xfId="0" quotePrefix="1" applyBorder="1" applyAlignment="1">
      <alignment horizontal="center"/>
    </xf>
    <xf numFmtId="0" fontId="0" fillId="0" borderId="9" xfId="0" applyBorder="1"/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1" borderId="13" xfId="0" applyFill="1" applyBorder="1"/>
    <xf numFmtId="5" fontId="0" fillId="0" borderId="13" xfId="0" applyNumberFormat="1" applyBorder="1"/>
    <xf numFmtId="37" fontId="0" fillId="0" borderId="13" xfId="0" applyNumberFormat="1" applyBorder="1"/>
    <xf numFmtId="0" fontId="0" fillId="0" borderId="2" xfId="0" quotePrefix="1" applyBorder="1"/>
    <xf numFmtId="165" fontId="0" fillId="1" borderId="13" xfId="0" applyNumberFormat="1" applyFill="1" applyBorder="1"/>
    <xf numFmtId="0" fontId="0" fillId="0" borderId="12" xfId="0" quotePrefix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15" xfId="0" applyBorder="1"/>
    <xf numFmtId="0" fontId="0" fillId="0" borderId="1" xfId="0" quotePrefix="1" applyBorder="1" applyAlignment="1">
      <alignment horizontal="center"/>
    </xf>
    <xf numFmtId="0" fontId="0" fillId="0" borderId="0" xfId="0" quotePrefix="1" applyAlignment="1">
      <alignment horizontal="center"/>
    </xf>
    <xf numFmtId="37" fontId="0" fillId="0" borderId="0" xfId="0" applyNumberFormat="1"/>
    <xf numFmtId="14" fontId="1" fillId="0" borderId="2" xfId="0" quotePrefix="1" applyNumberFormat="1" applyFont="1" applyBorder="1"/>
    <xf numFmtId="0" fontId="0" fillId="0" borderId="12" xfId="0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1" borderId="12" xfId="0" applyFill="1" applyBorder="1"/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0" fillId="0" borderId="15" xfId="0" applyBorder="1" applyAlignment="1">
      <alignment horizontal="center"/>
    </xf>
    <xf numFmtId="14" fontId="1" fillId="0" borderId="5" xfId="0" quotePrefix="1" applyNumberFormat="1" applyFont="1" applyBorder="1"/>
    <xf numFmtId="0" fontId="0" fillId="0" borderId="14" xfId="0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4" xfId="0" quotePrefix="1" applyBorder="1"/>
    <xf numFmtId="0" fontId="0" fillId="0" borderId="12" xfId="0" applyBorder="1"/>
    <xf numFmtId="41" fontId="0" fillId="0" borderId="3" xfId="0" applyNumberFormat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Sheet1"/>
  <dimension ref="A1:I235"/>
  <sheetViews>
    <sheetView showGridLines="0" tabSelected="1" view="pageLayout" zoomScaleNormal="100" workbookViewId="0">
      <selection sqref="A1:I1"/>
    </sheetView>
  </sheetViews>
  <sheetFormatPr defaultRowHeight="10.5" x14ac:dyDescent="0.15"/>
  <cols>
    <col min="1" max="1" width="4.5" customWidth="1"/>
    <col min="3" max="3" width="11.5" customWidth="1"/>
    <col min="4" max="4" width="10.83203125" customWidth="1"/>
    <col min="6" max="6" width="20.33203125" customWidth="1"/>
    <col min="7" max="7" width="11.1640625" style="26" customWidth="1"/>
    <col min="8" max="8" width="17.5" bestFit="1" customWidth="1"/>
    <col min="9" max="9" width="24.5" bestFit="1" customWidth="1"/>
    <col min="10" max="13" width="17.33203125" customWidth="1"/>
  </cols>
  <sheetData>
    <row r="1" spans="1:9" x14ac:dyDescent="0.15">
      <c r="A1" s="76" t="s">
        <v>0</v>
      </c>
      <c r="B1" s="76"/>
      <c r="C1" s="76"/>
      <c r="D1" s="76"/>
      <c r="E1" s="76"/>
      <c r="F1" s="76"/>
      <c r="G1" s="76"/>
      <c r="H1" s="76"/>
      <c r="I1" s="76"/>
    </row>
    <row r="2" spans="1:9" x14ac:dyDescent="0.15">
      <c r="A2" s="76" t="s">
        <v>1</v>
      </c>
      <c r="B2" s="76"/>
      <c r="C2" s="76"/>
      <c r="D2" s="76"/>
      <c r="E2" s="76"/>
      <c r="F2" s="76"/>
      <c r="G2" s="76"/>
      <c r="H2" s="76"/>
      <c r="I2" s="76"/>
    </row>
    <row r="3" spans="1:9" x14ac:dyDescent="0.15">
      <c r="A3" s="76" t="s">
        <v>2</v>
      </c>
      <c r="B3" s="76"/>
      <c r="C3" s="76"/>
      <c r="D3" s="76"/>
      <c r="E3" s="76"/>
      <c r="F3" s="76"/>
      <c r="G3" s="76"/>
      <c r="H3" s="76"/>
      <c r="I3" s="76"/>
    </row>
    <row r="4" spans="1:9" x14ac:dyDescent="0.15">
      <c r="A4" s="76" t="s">
        <v>212</v>
      </c>
      <c r="B4" s="76"/>
      <c r="C4" s="76"/>
      <c r="D4" s="76"/>
      <c r="E4" s="76"/>
      <c r="F4" s="76"/>
      <c r="G4" s="76"/>
      <c r="H4" s="76"/>
      <c r="I4" s="76"/>
    </row>
    <row r="5" spans="1:9" x14ac:dyDescent="0.15">
      <c r="A5" s="76" t="s">
        <v>3</v>
      </c>
      <c r="B5" s="76"/>
      <c r="C5" s="76"/>
      <c r="D5" s="76"/>
      <c r="E5" s="76"/>
      <c r="F5" s="76"/>
      <c r="G5" s="76"/>
      <c r="H5" s="76"/>
      <c r="I5" s="76"/>
    </row>
    <row r="6" spans="1:9" x14ac:dyDescent="0.15">
      <c r="A6" s="76" t="s">
        <v>213</v>
      </c>
      <c r="B6" s="76"/>
      <c r="C6" s="76"/>
      <c r="D6" s="76"/>
      <c r="E6" s="76"/>
      <c r="F6" s="76"/>
      <c r="G6" s="76"/>
      <c r="H6" s="76"/>
      <c r="I6" s="76"/>
    </row>
    <row r="7" spans="1:9" ht="4.5" customHeight="1" x14ac:dyDescent="0.15"/>
    <row r="8" spans="1:9" ht="14.25" customHeight="1" x14ac:dyDescent="0.15">
      <c r="A8" s="76" t="s">
        <v>214</v>
      </c>
      <c r="B8" s="76"/>
      <c r="C8" s="76"/>
      <c r="D8" s="76"/>
      <c r="E8" s="76"/>
      <c r="F8" s="76"/>
      <c r="G8" s="76"/>
      <c r="H8" s="76"/>
      <c r="I8" s="76"/>
    </row>
    <row r="9" spans="1:9" ht="7.5" customHeight="1" x14ac:dyDescent="0.15"/>
    <row r="10" spans="1:9" x14ac:dyDescent="0.15">
      <c r="A10" s="1" t="s">
        <v>4</v>
      </c>
      <c r="B10" s="2"/>
      <c r="C10" s="3"/>
      <c r="D10" s="1" t="s">
        <v>5</v>
      </c>
      <c r="E10" s="2"/>
      <c r="F10" s="3"/>
      <c r="G10" s="4" t="s">
        <v>6</v>
      </c>
      <c r="H10" s="27"/>
      <c r="I10" s="4" t="s">
        <v>7</v>
      </c>
    </row>
    <row r="11" spans="1:9" x14ac:dyDescent="0.15">
      <c r="A11" s="5" t="s">
        <v>8</v>
      </c>
      <c r="B11" s="19"/>
      <c r="C11" s="6"/>
      <c r="D11" s="7">
        <v>1</v>
      </c>
      <c r="E11" s="19" t="s">
        <v>9</v>
      </c>
      <c r="F11" s="6"/>
      <c r="G11" s="20" t="s">
        <v>10</v>
      </c>
      <c r="I11" s="8"/>
    </row>
    <row r="12" spans="1:9" x14ac:dyDescent="0.15">
      <c r="A12" s="5" t="s">
        <v>11</v>
      </c>
      <c r="B12" s="19"/>
      <c r="C12" s="6"/>
      <c r="D12" s="7">
        <v>2</v>
      </c>
      <c r="E12" s="19" t="s">
        <v>12</v>
      </c>
      <c r="F12" s="6"/>
      <c r="G12" s="28" t="s">
        <v>215</v>
      </c>
      <c r="I12" s="29">
        <v>2025</v>
      </c>
    </row>
    <row r="13" spans="1:9" x14ac:dyDescent="0.15">
      <c r="A13" s="15"/>
      <c r="B13" s="9"/>
      <c r="C13" s="10"/>
      <c r="D13" s="11"/>
      <c r="E13" s="9"/>
      <c r="F13" s="10"/>
      <c r="G13" s="23"/>
      <c r="H13" s="30"/>
      <c r="I13" s="31"/>
    </row>
    <row r="14" spans="1:9" x14ac:dyDescent="0.15">
      <c r="A14" s="32"/>
      <c r="G14"/>
      <c r="I14" s="33"/>
    </row>
    <row r="15" spans="1:9" x14ac:dyDescent="0.15">
      <c r="A15" s="34"/>
      <c r="B15" s="35" t="s">
        <v>13</v>
      </c>
      <c r="C15" s="35"/>
      <c r="D15" s="35"/>
      <c r="E15" s="35"/>
      <c r="F15" s="35"/>
      <c r="G15" s="35"/>
      <c r="H15" s="35"/>
      <c r="I15" s="36"/>
    </row>
    <row r="16" spans="1:9" x14ac:dyDescent="0.15">
      <c r="A16" s="37"/>
      <c r="B16" s="32"/>
      <c r="C16" s="38"/>
      <c r="D16" s="38" t="s">
        <v>14</v>
      </c>
      <c r="E16" s="38"/>
      <c r="F16" s="33"/>
      <c r="G16" s="37" t="s">
        <v>15</v>
      </c>
      <c r="H16" s="37" t="s">
        <v>16</v>
      </c>
      <c r="I16" s="37" t="s">
        <v>17</v>
      </c>
    </row>
    <row r="17" spans="1:9" x14ac:dyDescent="0.15">
      <c r="A17" s="39" t="s">
        <v>18</v>
      </c>
      <c r="B17" s="40"/>
      <c r="D17" t="s">
        <v>19</v>
      </c>
      <c r="F17" s="41"/>
      <c r="G17" s="39" t="s">
        <v>20</v>
      </c>
      <c r="H17" s="39" t="s">
        <v>21</v>
      </c>
      <c r="I17" s="39" t="s">
        <v>22</v>
      </c>
    </row>
    <row r="18" spans="1:9" x14ac:dyDescent="0.15">
      <c r="A18" s="39" t="s">
        <v>23</v>
      </c>
      <c r="B18" s="40"/>
      <c r="F18" s="41"/>
      <c r="G18" s="39"/>
      <c r="H18" s="39" t="s">
        <v>24</v>
      </c>
      <c r="I18" s="39" t="s">
        <v>24</v>
      </c>
    </row>
    <row r="19" spans="1:9" x14ac:dyDescent="0.15">
      <c r="A19" s="42"/>
      <c r="B19" s="43"/>
      <c r="C19" s="44"/>
      <c r="D19" s="45" t="s">
        <v>25</v>
      </c>
      <c r="E19" s="44"/>
      <c r="F19" s="46"/>
      <c r="G19" s="12" t="s">
        <v>26</v>
      </c>
      <c r="H19" s="47" t="s">
        <v>27</v>
      </c>
      <c r="I19" s="47" t="s">
        <v>28</v>
      </c>
    </row>
    <row r="20" spans="1:9" ht="15" customHeight="1" x14ac:dyDescent="0.15">
      <c r="A20" s="37">
        <v>1</v>
      </c>
      <c r="B20" s="38"/>
      <c r="C20" s="38"/>
      <c r="D20" s="2" t="s">
        <v>29</v>
      </c>
      <c r="E20" s="38"/>
      <c r="F20" s="38"/>
      <c r="G20" s="48"/>
      <c r="H20" s="49"/>
      <c r="I20" s="49"/>
    </row>
    <row r="21" spans="1:9" x14ac:dyDescent="0.15">
      <c r="A21" s="37">
        <f t="shared" ref="A21:A102" si="0">A20+1</f>
        <v>2</v>
      </c>
      <c r="B21" s="38" t="s">
        <v>30</v>
      </c>
      <c r="C21" s="38"/>
      <c r="D21" s="38"/>
      <c r="E21" s="38"/>
      <c r="F21" s="38"/>
      <c r="G21" s="48" t="s">
        <v>31</v>
      </c>
      <c r="H21" s="50">
        <v>30863150308</v>
      </c>
      <c r="I21" s="50">
        <v>29616960195</v>
      </c>
    </row>
    <row r="22" spans="1:9" x14ac:dyDescent="0.15">
      <c r="A22" s="37">
        <f t="shared" si="0"/>
        <v>3</v>
      </c>
      <c r="B22" s="38" t="s">
        <v>32</v>
      </c>
      <c r="C22" s="38"/>
      <c r="D22" s="38"/>
      <c r="E22" s="38"/>
      <c r="F22" s="38"/>
      <c r="G22" s="48" t="s">
        <v>31</v>
      </c>
      <c r="H22" s="51">
        <v>1314890764</v>
      </c>
      <c r="I22" s="51">
        <v>1541981639</v>
      </c>
    </row>
    <row r="23" spans="1:9" x14ac:dyDescent="0.15">
      <c r="A23" s="37">
        <f t="shared" si="0"/>
        <v>4</v>
      </c>
      <c r="B23" s="38" t="s">
        <v>33</v>
      </c>
      <c r="C23" s="38"/>
      <c r="D23" s="13" t="s">
        <v>34</v>
      </c>
      <c r="E23" s="13"/>
      <c r="F23" s="13"/>
      <c r="G23" s="48"/>
      <c r="H23" s="50">
        <f>SUM(H21:H22)</f>
        <v>32178041072</v>
      </c>
      <c r="I23" s="50">
        <f>SUM(I21:I22)</f>
        <v>31158941834</v>
      </c>
    </row>
    <row r="24" spans="1:9" x14ac:dyDescent="0.15">
      <c r="A24" s="37">
        <f t="shared" si="0"/>
        <v>5</v>
      </c>
      <c r="B24" s="52" t="s">
        <v>35</v>
      </c>
      <c r="C24" s="38"/>
      <c r="D24" s="38"/>
      <c r="E24" s="38"/>
      <c r="F24" s="38"/>
      <c r="G24" s="48" t="s">
        <v>31</v>
      </c>
      <c r="H24" s="51">
        <v>-9185103606</v>
      </c>
      <c r="I24" s="51">
        <v>-9382816477</v>
      </c>
    </row>
    <row r="25" spans="1:9" x14ac:dyDescent="0.15">
      <c r="A25" s="37">
        <f t="shared" si="0"/>
        <v>6</v>
      </c>
      <c r="B25" s="38" t="s">
        <v>36</v>
      </c>
      <c r="C25" s="38"/>
      <c r="D25" s="13" t="s">
        <v>37</v>
      </c>
      <c r="E25" s="38"/>
      <c r="F25" s="38"/>
      <c r="G25" s="48" t="s">
        <v>38</v>
      </c>
      <c r="H25" s="50">
        <f>H23+H24</f>
        <v>22992937466</v>
      </c>
      <c r="I25" s="50">
        <f>I23+I24</f>
        <v>21776125357</v>
      </c>
    </row>
    <row r="26" spans="1:9" x14ac:dyDescent="0.15">
      <c r="A26" s="37">
        <f t="shared" si="0"/>
        <v>7</v>
      </c>
      <c r="B26" s="38" t="s">
        <v>39</v>
      </c>
      <c r="C26" s="38"/>
      <c r="D26" s="38"/>
      <c r="E26" s="38"/>
      <c r="F26" s="38"/>
      <c r="G26" s="48" t="s">
        <v>40</v>
      </c>
      <c r="H26" s="51">
        <v>312770</v>
      </c>
      <c r="I26" s="51">
        <v>474441</v>
      </c>
    </row>
    <row r="27" spans="1:9" x14ac:dyDescent="0.15">
      <c r="A27" s="37">
        <f t="shared" si="0"/>
        <v>8</v>
      </c>
      <c r="B27" s="38" t="s">
        <v>41</v>
      </c>
      <c r="C27" s="38"/>
      <c r="D27" s="38"/>
      <c r="E27" s="38"/>
      <c r="F27" s="38"/>
      <c r="G27" s="48"/>
      <c r="H27" s="51">
        <v>0</v>
      </c>
      <c r="I27" s="51">
        <v>0</v>
      </c>
    </row>
    <row r="28" spans="1:9" x14ac:dyDescent="0.15">
      <c r="A28" s="37">
        <f t="shared" si="0"/>
        <v>9</v>
      </c>
      <c r="B28" s="38" t="s">
        <v>42</v>
      </c>
      <c r="C28" s="38"/>
      <c r="D28" s="38"/>
      <c r="E28" s="38"/>
      <c r="F28" s="38"/>
      <c r="G28" s="48"/>
      <c r="H28" s="51">
        <v>124707758</v>
      </c>
      <c r="I28" s="51">
        <v>118377619</v>
      </c>
    </row>
    <row r="29" spans="1:9" x14ac:dyDescent="0.15">
      <c r="A29" s="37">
        <f t="shared" si="0"/>
        <v>10</v>
      </c>
      <c r="B29" s="38" t="s">
        <v>43</v>
      </c>
      <c r="C29" s="38"/>
      <c r="D29" s="38"/>
      <c r="E29" s="38"/>
      <c r="F29" s="38"/>
      <c r="G29" s="48"/>
      <c r="H29" s="51">
        <v>39395486</v>
      </c>
      <c r="I29" s="51">
        <v>43220579</v>
      </c>
    </row>
    <row r="30" spans="1:9" x14ac:dyDescent="0.15">
      <c r="A30" s="37">
        <f t="shared" si="0"/>
        <v>11</v>
      </c>
      <c r="B30" s="38" t="s">
        <v>44</v>
      </c>
      <c r="C30" s="38"/>
      <c r="D30" s="38"/>
      <c r="E30" s="38"/>
      <c r="F30" s="38"/>
      <c r="G30" s="48"/>
      <c r="H30" s="51">
        <v>0</v>
      </c>
      <c r="I30" s="51">
        <v>0</v>
      </c>
    </row>
    <row r="31" spans="1:9" x14ac:dyDescent="0.15">
      <c r="A31" s="37">
        <f t="shared" si="0"/>
        <v>12</v>
      </c>
      <c r="B31" s="38" t="s">
        <v>45</v>
      </c>
      <c r="C31" s="38"/>
      <c r="D31" s="38"/>
      <c r="E31" s="38"/>
      <c r="F31" s="38"/>
      <c r="G31" s="48" t="s">
        <v>40</v>
      </c>
      <c r="H31" s="51">
        <v>-114207632</v>
      </c>
      <c r="I31" s="51">
        <v>-116312114</v>
      </c>
    </row>
    <row r="32" spans="1:9" x14ac:dyDescent="0.15">
      <c r="A32" s="37">
        <f t="shared" si="0"/>
        <v>13</v>
      </c>
      <c r="B32" s="38" t="s">
        <v>46</v>
      </c>
      <c r="C32" s="38"/>
      <c r="D32" s="18" t="s">
        <v>47</v>
      </c>
      <c r="E32" s="38"/>
      <c r="F32" s="38"/>
      <c r="G32" s="48" t="s">
        <v>38</v>
      </c>
      <c r="H32" s="51">
        <f>SUM(H26:H31)</f>
        <v>50208382</v>
      </c>
      <c r="I32" s="51">
        <f>SUM(I26:I31)</f>
        <v>45760525</v>
      </c>
    </row>
    <row r="33" spans="1:9" x14ac:dyDescent="0.15">
      <c r="A33" s="37">
        <f t="shared" si="0"/>
        <v>14</v>
      </c>
      <c r="B33" s="38" t="s">
        <v>36</v>
      </c>
      <c r="C33" s="38"/>
      <c r="D33" s="18" t="s">
        <v>48</v>
      </c>
      <c r="E33" s="38"/>
      <c r="F33" s="38"/>
      <c r="G33" s="48" t="s">
        <v>38</v>
      </c>
      <c r="H33" s="50">
        <f>H25+H32</f>
        <v>23043145848</v>
      </c>
      <c r="I33" s="50">
        <f>I25+I32</f>
        <v>21821885882</v>
      </c>
    </row>
    <row r="34" spans="1:9" x14ac:dyDescent="0.15">
      <c r="A34" s="37">
        <f t="shared" si="0"/>
        <v>15</v>
      </c>
      <c r="B34" s="38" t="s">
        <v>49</v>
      </c>
      <c r="C34" s="38"/>
      <c r="D34" s="38"/>
      <c r="E34" s="38"/>
      <c r="F34" s="38"/>
      <c r="G34" s="48">
        <v>122</v>
      </c>
      <c r="H34" s="51">
        <v>0</v>
      </c>
      <c r="I34" s="51">
        <v>0</v>
      </c>
    </row>
    <row r="35" spans="1:9" x14ac:dyDescent="0.15">
      <c r="A35" s="37">
        <f t="shared" si="0"/>
        <v>16</v>
      </c>
      <c r="B35" s="38" t="s">
        <v>50</v>
      </c>
      <c r="C35" s="38"/>
      <c r="D35" s="38"/>
      <c r="E35" s="38"/>
      <c r="F35" s="38"/>
      <c r="G35" s="48" t="s">
        <v>38</v>
      </c>
      <c r="H35" s="51">
        <v>0</v>
      </c>
      <c r="I35" s="51">
        <v>0</v>
      </c>
    </row>
    <row r="36" spans="1:9" x14ac:dyDescent="0.15">
      <c r="A36" s="37">
        <f t="shared" si="0"/>
        <v>17</v>
      </c>
      <c r="B36" s="38"/>
      <c r="C36" s="2" t="s">
        <v>51</v>
      </c>
      <c r="D36" s="38"/>
      <c r="E36" s="38"/>
      <c r="F36" s="38"/>
      <c r="G36" s="48"/>
      <c r="H36" s="53"/>
      <c r="I36" s="53"/>
    </row>
    <row r="37" spans="1:9" x14ac:dyDescent="0.15">
      <c r="A37" s="37">
        <f t="shared" si="0"/>
        <v>18</v>
      </c>
      <c r="B37" s="38" t="s">
        <v>52</v>
      </c>
      <c r="C37" s="38"/>
      <c r="D37" s="38"/>
      <c r="E37" s="38"/>
      <c r="F37" s="38"/>
      <c r="G37" s="48"/>
      <c r="H37" s="51">
        <v>18599222</v>
      </c>
      <c r="I37" s="51">
        <v>17215029</v>
      </c>
    </row>
    <row r="38" spans="1:9" x14ac:dyDescent="0.15">
      <c r="A38" s="37">
        <f t="shared" si="0"/>
        <v>19</v>
      </c>
      <c r="B38" s="38" t="s">
        <v>53</v>
      </c>
      <c r="C38" s="38"/>
      <c r="D38" s="38"/>
      <c r="E38" s="38"/>
      <c r="F38" s="38"/>
      <c r="G38" s="48" t="s">
        <v>38</v>
      </c>
      <c r="H38" s="51">
        <v>-884029</v>
      </c>
      <c r="I38" s="51">
        <v>-822968</v>
      </c>
    </row>
    <row r="39" spans="1:9" x14ac:dyDescent="0.15">
      <c r="A39" s="37">
        <f t="shared" si="0"/>
        <v>20</v>
      </c>
      <c r="B39" s="38" t="s">
        <v>54</v>
      </c>
      <c r="C39" s="38"/>
      <c r="D39" s="38"/>
      <c r="E39" s="38"/>
      <c r="F39" s="38"/>
      <c r="G39" s="48" t="s">
        <v>38</v>
      </c>
      <c r="H39" s="51">
        <v>0</v>
      </c>
      <c r="I39" s="51">
        <v>0</v>
      </c>
    </row>
    <row r="40" spans="1:9" x14ac:dyDescent="0.15">
      <c r="A40" s="37">
        <f t="shared" si="0"/>
        <v>21</v>
      </c>
      <c r="B40" s="38" t="s">
        <v>55</v>
      </c>
      <c r="C40" s="38"/>
      <c r="D40" s="38"/>
      <c r="E40" s="38"/>
      <c r="F40" s="38"/>
      <c r="G40" s="48" t="s">
        <v>56</v>
      </c>
      <c r="H40" s="51">
        <v>0</v>
      </c>
      <c r="I40" s="51">
        <v>0</v>
      </c>
    </row>
    <row r="41" spans="1:9" x14ac:dyDescent="0.15">
      <c r="A41" s="37">
        <f t="shared" si="0"/>
        <v>22</v>
      </c>
      <c r="B41" s="38" t="s">
        <v>57</v>
      </c>
      <c r="C41" s="38"/>
      <c r="D41" s="38"/>
      <c r="E41" s="38"/>
      <c r="F41" s="38"/>
      <c r="G41" s="48"/>
      <c r="H41" s="53"/>
      <c r="I41" s="53"/>
    </row>
    <row r="42" spans="1:9" x14ac:dyDescent="0.15">
      <c r="A42" s="37">
        <f t="shared" si="0"/>
        <v>23</v>
      </c>
      <c r="B42" s="38" t="s">
        <v>58</v>
      </c>
      <c r="C42" s="38"/>
      <c r="D42" s="38"/>
      <c r="E42" s="38"/>
      <c r="F42" s="38"/>
      <c r="G42" s="54" t="s">
        <v>59</v>
      </c>
      <c r="H42" s="51">
        <v>0</v>
      </c>
      <c r="I42" s="51">
        <v>0</v>
      </c>
    </row>
    <row r="43" spans="1:9" x14ac:dyDescent="0.15">
      <c r="A43" s="37">
        <f t="shared" si="0"/>
        <v>24</v>
      </c>
      <c r="B43" s="38" t="s">
        <v>60</v>
      </c>
      <c r="C43" s="38"/>
      <c r="D43" s="38"/>
      <c r="E43" s="38"/>
      <c r="F43" s="38"/>
      <c r="G43" s="48" t="s">
        <v>38</v>
      </c>
      <c r="H43" s="51">
        <v>300709055</v>
      </c>
      <c r="I43" s="51">
        <v>281836727</v>
      </c>
    </row>
    <row r="44" spans="1:9" x14ac:dyDescent="0.15">
      <c r="A44" s="37">
        <f t="shared" si="0"/>
        <v>25</v>
      </c>
      <c r="B44" s="38" t="s">
        <v>61</v>
      </c>
      <c r="C44" s="38"/>
      <c r="D44" s="38"/>
      <c r="E44" s="38"/>
      <c r="F44" s="38"/>
      <c r="G44" s="48"/>
      <c r="H44" s="51">
        <v>0</v>
      </c>
      <c r="I44" s="51">
        <v>0</v>
      </c>
    </row>
    <row r="45" spans="1:9" x14ac:dyDescent="0.15">
      <c r="A45" s="37">
        <f t="shared" si="0"/>
        <v>26</v>
      </c>
      <c r="B45" s="38" t="s">
        <v>62</v>
      </c>
      <c r="C45" s="38"/>
      <c r="D45" s="38"/>
      <c r="E45" s="38"/>
      <c r="F45" s="38"/>
      <c r="G45" s="48"/>
      <c r="H45" s="51">
        <v>0</v>
      </c>
      <c r="I45" s="51">
        <v>0</v>
      </c>
    </row>
    <row r="46" spans="1:9" x14ac:dyDescent="0.15">
      <c r="A46" s="37">
        <f t="shared" si="0"/>
        <v>27</v>
      </c>
      <c r="B46" s="38" t="s">
        <v>63</v>
      </c>
      <c r="C46" s="38"/>
      <c r="D46" s="38"/>
      <c r="E46" s="38"/>
      <c r="F46" s="38"/>
      <c r="G46" s="48"/>
      <c r="H46" s="51">
        <v>0</v>
      </c>
      <c r="I46" s="51">
        <v>0</v>
      </c>
    </row>
    <row r="47" spans="1:9" x14ac:dyDescent="0.15">
      <c r="A47" s="37">
        <f t="shared" si="0"/>
        <v>28</v>
      </c>
      <c r="B47" s="38" t="s">
        <v>64</v>
      </c>
      <c r="C47" s="38"/>
      <c r="D47" s="38"/>
      <c r="E47" s="38"/>
      <c r="F47" s="38"/>
      <c r="G47" s="48"/>
      <c r="H47" s="51">
        <v>1129749155</v>
      </c>
      <c r="I47" s="51">
        <v>984815336</v>
      </c>
    </row>
    <row r="48" spans="1:9" x14ac:dyDescent="0.15">
      <c r="A48" s="37">
        <f t="shared" si="0"/>
        <v>29</v>
      </c>
      <c r="B48" s="38" t="s">
        <v>65</v>
      </c>
      <c r="C48" s="38"/>
      <c r="D48" s="38"/>
      <c r="E48" s="38"/>
      <c r="F48" s="38"/>
      <c r="G48" s="48"/>
      <c r="H48" s="51">
        <v>0</v>
      </c>
      <c r="I48" s="51">
        <v>0</v>
      </c>
    </row>
    <row r="49" spans="1:9" x14ac:dyDescent="0.15">
      <c r="A49" s="37">
        <f t="shared" si="0"/>
        <v>30</v>
      </c>
      <c r="B49" s="38" t="s">
        <v>66</v>
      </c>
      <c r="C49" s="38"/>
      <c r="D49" s="38"/>
      <c r="E49" s="38"/>
      <c r="F49" s="38"/>
      <c r="G49" s="48" t="s">
        <v>38</v>
      </c>
      <c r="H49" s="51">
        <v>0</v>
      </c>
      <c r="I49" s="51">
        <v>155999</v>
      </c>
    </row>
    <row r="50" spans="1:9" x14ac:dyDescent="0.15">
      <c r="A50" s="37">
        <f t="shared" si="0"/>
        <v>31</v>
      </c>
      <c r="B50" s="38" t="s">
        <v>67</v>
      </c>
      <c r="C50" s="38"/>
      <c r="D50" s="38"/>
      <c r="E50" s="38"/>
      <c r="F50" s="38"/>
      <c r="G50" s="48"/>
      <c r="H50" s="51">
        <v>0</v>
      </c>
      <c r="I50" s="51">
        <v>0</v>
      </c>
    </row>
    <row r="51" spans="1:9" x14ac:dyDescent="0.15">
      <c r="A51" s="37">
        <f t="shared" si="0"/>
        <v>32</v>
      </c>
      <c r="B51" s="55" t="s">
        <v>68</v>
      </c>
      <c r="C51" s="55"/>
      <c r="D51" s="55"/>
      <c r="E51" s="55"/>
      <c r="F51" s="21" t="s">
        <v>69</v>
      </c>
      <c r="G51" s="48"/>
      <c r="H51" s="50">
        <f>SUM(H37:H50)</f>
        <v>1448173403</v>
      </c>
      <c r="I51" s="50">
        <f>SUM(I37:I50)</f>
        <v>1283200123</v>
      </c>
    </row>
    <row r="52" spans="1:9" x14ac:dyDescent="0.15">
      <c r="A52" s="37">
        <f>A51+1</f>
        <v>33</v>
      </c>
      <c r="B52" s="38"/>
      <c r="C52" s="2" t="s">
        <v>70</v>
      </c>
      <c r="D52" s="38"/>
      <c r="E52" s="38"/>
      <c r="F52" s="38"/>
      <c r="G52" s="48"/>
      <c r="H52" s="53"/>
      <c r="I52" s="53"/>
    </row>
    <row r="53" spans="1:9" x14ac:dyDescent="0.15">
      <c r="A53" s="37">
        <f>A52+1</f>
        <v>34</v>
      </c>
      <c r="B53" s="38" t="s">
        <v>71</v>
      </c>
      <c r="C53" s="38"/>
      <c r="D53" s="38"/>
      <c r="E53" s="38"/>
      <c r="F53" s="38"/>
      <c r="G53" s="48"/>
      <c r="H53" s="51">
        <v>0</v>
      </c>
      <c r="I53" s="51">
        <v>0</v>
      </c>
    </row>
    <row r="54" spans="1:9" x14ac:dyDescent="0.15">
      <c r="A54" s="37">
        <f t="shared" ref="A54:A93" si="1">A53+1</f>
        <v>35</v>
      </c>
      <c r="B54" s="38" t="s">
        <v>72</v>
      </c>
      <c r="C54" s="38"/>
      <c r="D54" s="38"/>
      <c r="E54" s="38"/>
      <c r="F54" s="38"/>
      <c r="G54" s="48" t="s">
        <v>38</v>
      </c>
      <c r="H54" s="51">
        <v>0</v>
      </c>
      <c r="I54" s="51">
        <v>0</v>
      </c>
    </row>
    <row r="55" spans="1:9" x14ac:dyDescent="0.15">
      <c r="A55" s="37">
        <f t="shared" si="1"/>
        <v>36</v>
      </c>
      <c r="B55" s="38" t="s">
        <v>73</v>
      </c>
      <c r="C55" s="38"/>
      <c r="D55" s="38"/>
      <c r="E55" s="38"/>
      <c r="F55" s="38"/>
      <c r="G55" s="48" t="s">
        <v>38</v>
      </c>
      <c r="H55" s="51">
        <v>5717534</v>
      </c>
      <c r="I55" s="51">
        <v>5511942</v>
      </c>
    </row>
    <row r="56" spans="1:9" x14ac:dyDescent="0.15">
      <c r="A56" s="37">
        <f t="shared" si="1"/>
        <v>37</v>
      </c>
      <c r="B56" s="38" t="s">
        <v>74</v>
      </c>
      <c r="C56" s="38"/>
      <c r="D56" s="38"/>
      <c r="E56" s="38"/>
      <c r="F56" s="38"/>
      <c r="G56" s="48" t="s">
        <v>38</v>
      </c>
      <c r="H56" s="51">
        <v>440</v>
      </c>
      <c r="I56" s="51">
        <v>40440</v>
      </c>
    </row>
    <row r="57" spans="1:9" x14ac:dyDescent="0.15">
      <c r="A57" s="37">
        <f t="shared" si="1"/>
        <v>38</v>
      </c>
      <c r="B57" s="38" t="s">
        <v>75</v>
      </c>
      <c r="C57" s="38"/>
      <c r="D57" s="38"/>
      <c r="E57" s="38"/>
      <c r="F57" s="38"/>
      <c r="G57" s="48" t="s">
        <v>38</v>
      </c>
      <c r="H57" s="51">
        <v>690579820</v>
      </c>
      <c r="I57" s="51">
        <v>551121095</v>
      </c>
    </row>
    <row r="58" spans="1:9" x14ac:dyDescent="0.15">
      <c r="A58" s="37">
        <f t="shared" si="1"/>
        <v>39</v>
      </c>
      <c r="B58" s="38" t="s">
        <v>76</v>
      </c>
      <c r="C58" s="38"/>
      <c r="D58" s="38"/>
      <c r="E58" s="38"/>
      <c r="F58" s="38"/>
      <c r="G58" s="48" t="s">
        <v>38</v>
      </c>
      <c r="H58" s="51">
        <v>0</v>
      </c>
      <c r="I58" s="51">
        <v>0</v>
      </c>
    </row>
    <row r="59" spans="1:9" x14ac:dyDescent="0.15">
      <c r="A59" s="37">
        <f t="shared" si="1"/>
        <v>40</v>
      </c>
      <c r="B59" s="38" t="s">
        <v>77</v>
      </c>
      <c r="C59" s="38"/>
      <c r="D59" s="38"/>
      <c r="E59" s="38"/>
      <c r="F59" s="38"/>
      <c r="G59" s="48" t="s">
        <v>38</v>
      </c>
      <c r="H59" s="51">
        <v>203396643</v>
      </c>
      <c r="I59" s="51">
        <v>148627372</v>
      </c>
    </row>
    <row r="60" spans="1:9" x14ac:dyDescent="0.15">
      <c r="A60" s="37">
        <f t="shared" si="1"/>
        <v>41</v>
      </c>
      <c r="B60" s="38" t="s">
        <v>78</v>
      </c>
      <c r="C60" s="38"/>
      <c r="D60" s="38"/>
      <c r="E60" s="38"/>
      <c r="F60" s="38"/>
      <c r="G60" s="48" t="s">
        <v>38</v>
      </c>
      <c r="H60" s="51">
        <v>36394267</v>
      </c>
      <c r="I60" s="51">
        <v>49016661</v>
      </c>
    </row>
    <row r="61" spans="1:9" x14ac:dyDescent="0.15">
      <c r="A61" s="37">
        <f t="shared" si="1"/>
        <v>42</v>
      </c>
      <c r="B61" s="38" t="s">
        <v>79</v>
      </c>
      <c r="C61" s="38"/>
      <c r="D61" s="38"/>
      <c r="E61" s="38"/>
      <c r="F61" s="38"/>
      <c r="G61" s="48" t="s">
        <v>38</v>
      </c>
      <c r="H61" s="51">
        <v>-7669488</v>
      </c>
      <c r="I61" s="51">
        <v>-10647181</v>
      </c>
    </row>
    <row r="62" spans="1:9" x14ac:dyDescent="0.15">
      <c r="A62" s="37">
        <f t="shared" si="1"/>
        <v>43</v>
      </c>
      <c r="B62" s="38" t="s">
        <v>80</v>
      </c>
      <c r="C62" s="38"/>
      <c r="D62" s="38"/>
      <c r="E62" s="38"/>
      <c r="F62" s="38"/>
      <c r="G62" s="48" t="s">
        <v>38</v>
      </c>
      <c r="H62" s="51">
        <v>385000</v>
      </c>
      <c r="I62" s="51">
        <v>385000</v>
      </c>
    </row>
    <row r="63" spans="1:9" x14ac:dyDescent="0.15">
      <c r="A63" s="37">
        <f t="shared" si="1"/>
        <v>44</v>
      </c>
      <c r="B63" s="38" t="s">
        <v>81</v>
      </c>
      <c r="C63" s="38"/>
      <c r="D63" s="38"/>
      <c r="E63" s="38"/>
      <c r="F63" s="38"/>
      <c r="G63" s="48" t="s">
        <v>38</v>
      </c>
      <c r="H63" s="51">
        <v>190004802</v>
      </c>
      <c r="I63" s="51">
        <v>92315527</v>
      </c>
    </row>
    <row r="64" spans="1:9" x14ac:dyDescent="0.15">
      <c r="A64" s="37">
        <f t="shared" si="1"/>
        <v>45</v>
      </c>
      <c r="B64" s="38" t="s">
        <v>82</v>
      </c>
      <c r="C64" s="38"/>
      <c r="D64" s="38"/>
      <c r="E64" s="38"/>
      <c r="F64" s="38"/>
      <c r="G64" s="48">
        <v>227</v>
      </c>
      <c r="H64" s="51">
        <v>60704901</v>
      </c>
      <c r="I64" s="51">
        <v>90195036</v>
      </c>
    </row>
    <row r="65" spans="1:9" x14ac:dyDescent="0.15">
      <c r="A65" s="37">
        <f t="shared" si="1"/>
        <v>46</v>
      </c>
      <c r="B65" s="38" t="s">
        <v>83</v>
      </c>
      <c r="C65" s="38"/>
      <c r="D65" s="38"/>
      <c r="E65" s="38"/>
      <c r="F65" s="38"/>
      <c r="G65" s="48">
        <v>227</v>
      </c>
      <c r="H65" s="51">
        <v>0</v>
      </c>
      <c r="I65" s="51">
        <v>0</v>
      </c>
    </row>
    <row r="66" spans="1:9" x14ac:dyDescent="0.15">
      <c r="A66" s="37">
        <f t="shared" si="1"/>
        <v>47</v>
      </c>
      <c r="B66" s="38" t="s">
        <v>84</v>
      </c>
      <c r="C66" s="38"/>
      <c r="D66" s="38"/>
      <c r="E66" s="38"/>
      <c r="F66" s="38"/>
      <c r="G66" s="48">
        <v>227</v>
      </c>
      <c r="H66" s="51">
        <v>0</v>
      </c>
      <c r="I66" s="51">
        <v>0</v>
      </c>
    </row>
    <row r="67" spans="1:9" x14ac:dyDescent="0.15">
      <c r="A67" s="37">
        <f t="shared" si="1"/>
        <v>48</v>
      </c>
      <c r="B67" s="38" t="s">
        <v>85</v>
      </c>
      <c r="C67" s="38"/>
      <c r="D67" s="38"/>
      <c r="E67" s="38"/>
      <c r="F67" s="38"/>
      <c r="G67" s="48">
        <v>227</v>
      </c>
      <c r="H67" s="51">
        <v>224505377</v>
      </c>
      <c r="I67" s="51">
        <v>226696454</v>
      </c>
    </row>
    <row r="68" spans="1:9" x14ac:dyDescent="0.15">
      <c r="A68" s="37">
        <f t="shared" si="1"/>
        <v>49</v>
      </c>
      <c r="B68" s="38" t="s">
        <v>86</v>
      </c>
      <c r="C68" s="38"/>
      <c r="D68" s="38"/>
      <c r="E68" s="38"/>
      <c r="F68" s="38"/>
      <c r="G68" s="48">
        <v>227</v>
      </c>
      <c r="H68" s="51">
        <v>8275</v>
      </c>
      <c r="I68" s="51">
        <v>73196</v>
      </c>
    </row>
    <row r="69" spans="1:9" x14ac:dyDescent="0.15">
      <c r="A69" s="37">
        <f t="shared" si="1"/>
        <v>50</v>
      </c>
      <c r="B69" s="38" t="s">
        <v>87</v>
      </c>
      <c r="C69" s="38"/>
      <c r="D69" s="38"/>
      <c r="E69" s="38"/>
      <c r="F69" s="38"/>
      <c r="G69" s="48">
        <v>227</v>
      </c>
      <c r="H69" s="51">
        <v>0</v>
      </c>
      <c r="I69" s="51">
        <v>0</v>
      </c>
    </row>
    <row r="70" spans="1:9" x14ac:dyDescent="0.15">
      <c r="A70" s="37">
        <f t="shared" si="1"/>
        <v>51</v>
      </c>
      <c r="B70" s="38" t="s">
        <v>88</v>
      </c>
      <c r="C70" s="38"/>
      <c r="D70" s="38"/>
      <c r="E70" s="38"/>
      <c r="F70" s="38"/>
      <c r="G70" s="48" t="s">
        <v>89</v>
      </c>
      <c r="H70" s="51">
        <v>0</v>
      </c>
      <c r="I70" s="51">
        <v>0</v>
      </c>
    </row>
    <row r="71" spans="1:9" x14ac:dyDescent="0.15">
      <c r="A71" s="56">
        <f t="shared" si="1"/>
        <v>52</v>
      </c>
      <c r="B71" s="55" t="s">
        <v>90</v>
      </c>
      <c r="C71" s="55"/>
      <c r="D71" s="55"/>
      <c r="E71" s="55"/>
      <c r="F71" s="57"/>
      <c r="G71" s="58" t="s">
        <v>59</v>
      </c>
      <c r="H71" s="51">
        <v>614738</v>
      </c>
      <c r="I71" s="51">
        <v>621330</v>
      </c>
    </row>
    <row r="72" spans="1:9" x14ac:dyDescent="0.15">
      <c r="A72" s="26"/>
      <c r="G72" s="59"/>
      <c r="H72" s="60"/>
      <c r="I72" s="60"/>
    </row>
    <row r="73" spans="1:9" x14ac:dyDescent="0.15">
      <c r="A73" s="76" t="s">
        <v>0</v>
      </c>
      <c r="B73" s="76"/>
      <c r="C73" s="76"/>
      <c r="D73" s="76"/>
      <c r="E73" s="76"/>
      <c r="F73" s="76"/>
      <c r="G73" s="76"/>
      <c r="H73" s="76"/>
      <c r="I73" s="76"/>
    </row>
    <row r="74" spans="1:9" x14ac:dyDescent="0.15">
      <c r="A74" s="76" t="s">
        <v>1</v>
      </c>
      <c r="B74" s="76"/>
      <c r="C74" s="76"/>
      <c r="D74" s="76"/>
      <c r="E74" s="76"/>
      <c r="F74" s="76"/>
      <c r="G74" s="76"/>
      <c r="H74" s="76"/>
      <c r="I74" s="76"/>
    </row>
    <row r="75" spans="1:9" x14ac:dyDescent="0.15">
      <c r="A75" s="76" t="s">
        <v>2</v>
      </c>
      <c r="B75" s="76"/>
      <c r="C75" s="76"/>
      <c r="D75" s="76"/>
      <c r="E75" s="76"/>
      <c r="F75" s="76"/>
      <c r="G75" s="76"/>
      <c r="H75" s="76"/>
      <c r="I75" s="76"/>
    </row>
    <row r="76" spans="1:9" x14ac:dyDescent="0.15">
      <c r="A76" s="76" t="s">
        <v>212</v>
      </c>
      <c r="B76" s="76"/>
      <c r="C76" s="76"/>
      <c r="D76" s="76"/>
      <c r="E76" s="76"/>
      <c r="F76" s="76"/>
      <c r="G76" s="76"/>
      <c r="H76" s="76"/>
      <c r="I76" s="76"/>
    </row>
    <row r="77" spans="1:9" x14ac:dyDescent="0.15">
      <c r="A77" s="76" t="s">
        <v>3</v>
      </c>
      <c r="B77" s="76"/>
      <c r="C77" s="76"/>
      <c r="D77" s="76"/>
      <c r="E77" s="76"/>
      <c r="F77" s="76"/>
      <c r="G77" s="76"/>
      <c r="H77" s="76"/>
      <c r="I77" s="76"/>
    </row>
    <row r="78" spans="1:9" x14ac:dyDescent="0.15">
      <c r="A78" s="76" t="s">
        <v>213</v>
      </c>
      <c r="B78" s="76"/>
      <c r="C78" s="76"/>
      <c r="D78" s="76"/>
      <c r="E78" s="76"/>
      <c r="F78" s="76"/>
      <c r="G78" s="76"/>
      <c r="H78" s="76"/>
      <c r="I78" s="76"/>
    </row>
    <row r="80" spans="1:9" x14ac:dyDescent="0.15">
      <c r="A80" s="76" t="s">
        <v>214</v>
      </c>
      <c r="B80" s="76"/>
      <c r="C80" s="76"/>
      <c r="D80" s="76"/>
      <c r="E80" s="76"/>
      <c r="F80" s="76"/>
      <c r="G80" s="76"/>
      <c r="H80" s="76"/>
      <c r="I80" s="76"/>
    </row>
    <row r="81" spans="1:9" x14ac:dyDescent="0.15">
      <c r="A81" s="26"/>
      <c r="B81" s="26"/>
      <c r="C81" s="26"/>
      <c r="D81" s="26"/>
      <c r="E81" s="26"/>
      <c r="F81" s="26"/>
      <c r="H81" s="26"/>
      <c r="I81" s="26"/>
    </row>
    <row r="82" spans="1:9" x14ac:dyDescent="0.15">
      <c r="A82" s="1" t="s">
        <v>11</v>
      </c>
      <c r="B82" s="2"/>
      <c r="C82" s="3"/>
      <c r="D82" s="25">
        <v>2</v>
      </c>
      <c r="E82" s="2" t="s">
        <v>12</v>
      </c>
      <c r="F82" s="3"/>
      <c r="G82" s="61" t="str">
        <f>G12</f>
        <v>12/31/25</v>
      </c>
      <c r="H82" s="33"/>
      <c r="I82" s="4">
        <f>I12</f>
        <v>2025</v>
      </c>
    </row>
    <row r="83" spans="1:9" x14ac:dyDescent="0.15">
      <c r="A83" s="15"/>
      <c r="B83" s="9"/>
      <c r="C83" s="10"/>
      <c r="D83" s="11"/>
      <c r="E83" s="9"/>
      <c r="F83" s="10"/>
      <c r="G83" s="23"/>
      <c r="H83" s="46"/>
      <c r="I83" s="31"/>
    </row>
    <row r="84" spans="1:9" x14ac:dyDescent="0.15">
      <c r="A84" s="62"/>
      <c r="B84" s="35" t="s">
        <v>91</v>
      </c>
      <c r="C84" s="35"/>
      <c r="D84" s="35"/>
      <c r="E84" s="35"/>
      <c r="F84" s="35"/>
      <c r="G84" s="35"/>
      <c r="H84" s="35"/>
      <c r="I84" s="63"/>
    </row>
    <row r="85" spans="1:9" x14ac:dyDescent="0.15">
      <c r="A85" s="37"/>
      <c r="B85" s="32"/>
      <c r="C85" s="38"/>
      <c r="D85" s="38" t="s">
        <v>14</v>
      </c>
      <c r="E85" s="38"/>
      <c r="F85" s="33"/>
      <c r="G85" s="37" t="s">
        <v>15</v>
      </c>
      <c r="H85" s="37" t="s">
        <v>16</v>
      </c>
      <c r="I85" s="37" t="s">
        <v>17</v>
      </c>
    </row>
    <row r="86" spans="1:9" x14ac:dyDescent="0.15">
      <c r="A86" s="39" t="s">
        <v>18</v>
      </c>
      <c r="B86" s="40"/>
      <c r="D86" t="s">
        <v>19</v>
      </c>
      <c r="F86" s="41"/>
      <c r="G86" s="39" t="s">
        <v>20</v>
      </c>
      <c r="H86" s="39" t="s">
        <v>21</v>
      </c>
      <c r="I86" s="39" t="s">
        <v>22</v>
      </c>
    </row>
    <row r="87" spans="1:9" x14ac:dyDescent="0.15">
      <c r="A87" s="39" t="s">
        <v>23</v>
      </c>
      <c r="B87" s="40"/>
      <c r="F87" s="41"/>
      <c r="G87" s="39"/>
      <c r="H87" s="39" t="s">
        <v>24</v>
      </c>
      <c r="I87" s="39" t="s">
        <v>24</v>
      </c>
    </row>
    <row r="88" spans="1:9" x14ac:dyDescent="0.15">
      <c r="A88" s="42"/>
      <c r="B88" s="43"/>
      <c r="C88" s="44"/>
      <c r="D88" s="45" t="s">
        <v>25</v>
      </c>
      <c r="E88" s="44"/>
      <c r="F88" s="46"/>
      <c r="G88" s="12" t="s">
        <v>26</v>
      </c>
      <c r="H88" s="47" t="s">
        <v>27</v>
      </c>
      <c r="I88" s="47" t="s">
        <v>28</v>
      </c>
    </row>
    <row r="89" spans="1:9" x14ac:dyDescent="0.15">
      <c r="A89" s="37">
        <f>A71+1</f>
        <v>53</v>
      </c>
      <c r="B89" s="38" t="s">
        <v>92</v>
      </c>
      <c r="C89" s="38"/>
      <c r="D89" s="38"/>
      <c r="E89" s="38"/>
      <c r="F89" s="38"/>
      <c r="G89" s="48" t="s">
        <v>38</v>
      </c>
      <c r="H89" s="51">
        <v>0</v>
      </c>
      <c r="I89" s="51">
        <v>0</v>
      </c>
    </row>
    <row r="90" spans="1:9" x14ac:dyDescent="0.15">
      <c r="A90" s="37">
        <f t="shared" si="1"/>
        <v>54</v>
      </c>
      <c r="B90" s="38" t="s">
        <v>93</v>
      </c>
      <c r="C90" s="38"/>
      <c r="D90" s="38"/>
      <c r="E90" s="38"/>
      <c r="F90" s="38"/>
      <c r="G90" s="48">
        <v>227</v>
      </c>
      <c r="H90" s="51">
        <v>19666459</v>
      </c>
      <c r="I90" s="51">
        <v>21661959</v>
      </c>
    </row>
    <row r="91" spans="1:9" x14ac:dyDescent="0.15">
      <c r="A91" s="37">
        <f t="shared" si="1"/>
        <v>55</v>
      </c>
      <c r="B91" s="38" t="s">
        <v>94</v>
      </c>
      <c r="C91" s="38"/>
      <c r="D91" s="38"/>
      <c r="E91" s="38"/>
      <c r="F91" s="38"/>
      <c r="G91" s="48" t="s">
        <v>38</v>
      </c>
      <c r="H91" s="51">
        <v>28369684</v>
      </c>
      <c r="I91" s="51">
        <v>28625063</v>
      </c>
    </row>
    <row r="92" spans="1:9" x14ac:dyDescent="0.15">
      <c r="A92" s="37">
        <f t="shared" si="1"/>
        <v>56</v>
      </c>
      <c r="B92" s="38" t="s">
        <v>95</v>
      </c>
      <c r="C92" s="38"/>
      <c r="D92" s="38"/>
      <c r="E92" s="38"/>
      <c r="F92" s="38"/>
      <c r="G92" s="48" t="s">
        <v>38</v>
      </c>
      <c r="H92" s="51">
        <v>0</v>
      </c>
      <c r="I92" s="51">
        <v>0</v>
      </c>
    </row>
    <row r="93" spans="1:9" x14ac:dyDescent="0.15">
      <c r="A93" s="37">
        <f t="shared" si="1"/>
        <v>57</v>
      </c>
      <c r="B93" s="38" t="s">
        <v>96</v>
      </c>
      <c r="C93" s="38"/>
      <c r="D93" s="38"/>
      <c r="E93" s="38"/>
      <c r="F93" s="38"/>
      <c r="G93" s="48" t="s">
        <v>38</v>
      </c>
      <c r="H93" s="51">
        <v>118577794</v>
      </c>
      <c r="I93" s="51">
        <v>117093379</v>
      </c>
    </row>
    <row r="94" spans="1:9" x14ac:dyDescent="0.15">
      <c r="A94" s="37">
        <f t="shared" si="0"/>
        <v>58</v>
      </c>
      <c r="B94" s="38" t="s">
        <v>97</v>
      </c>
      <c r="C94" s="38"/>
      <c r="D94" s="38"/>
      <c r="E94" s="38"/>
      <c r="F94" s="38"/>
      <c r="G94" s="48" t="s">
        <v>38</v>
      </c>
      <c r="H94" s="51">
        <v>0</v>
      </c>
      <c r="I94" s="51">
        <v>0</v>
      </c>
    </row>
    <row r="95" spans="1:9" x14ac:dyDescent="0.15">
      <c r="A95" s="37">
        <f t="shared" si="0"/>
        <v>59</v>
      </c>
      <c r="B95" s="38" t="s">
        <v>98</v>
      </c>
      <c r="C95" s="38"/>
      <c r="D95" s="38"/>
      <c r="E95" s="38"/>
      <c r="F95" s="38"/>
      <c r="G95" s="48" t="s">
        <v>38</v>
      </c>
      <c r="H95" s="51">
        <v>1461334</v>
      </c>
      <c r="I95" s="51">
        <v>1158704</v>
      </c>
    </row>
    <row r="96" spans="1:9" x14ac:dyDescent="0.15">
      <c r="A96" s="37">
        <f t="shared" si="0"/>
        <v>60</v>
      </c>
      <c r="B96" s="38" t="s">
        <v>99</v>
      </c>
      <c r="C96" s="38"/>
      <c r="D96" s="38"/>
      <c r="E96" s="38"/>
      <c r="F96" s="38"/>
      <c r="G96" s="48" t="s">
        <v>38</v>
      </c>
      <c r="H96" s="51">
        <v>0</v>
      </c>
      <c r="I96" s="51">
        <v>0</v>
      </c>
    </row>
    <row r="97" spans="1:9" x14ac:dyDescent="0.15">
      <c r="A97" s="37">
        <f t="shared" si="0"/>
        <v>61</v>
      </c>
      <c r="B97" s="38" t="s">
        <v>100</v>
      </c>
      <c r="C97" s="38"/>
      <c r="D97" s="38"/>
      <c r="E97" s="38"/>
      <c r="F97" s="38"/>
      <c r="G97" s="48" t="s">
        <v>38</v>
      </c>
      <c r="H97" s="51">
        <v>257427431</v>
      </c>
      <c r="I97" s="51">
        <v>92390978</v>
      </c>
    </row>
    <row r="98" spans="1:9" x14ac:dyDescent="0.15">
      <c r="A98" s="37">
        <f t="shared" si="0"/>
        <v>62</v>
      </c>
      <c r="B98" s="38" t="s">
        <v>101</v>
      </c>
      <c r="C98" s="38"/>
      <c r="D98" s="38"/>
      <c r="E98" s="38"/>
      <c r="F98" s="55"/>
      <c r="G98" s="48"/>
      <c r="H98" s="51">
        <v>2772200</v>
      </c>
      <c r="I98" s="51">
        <v>8731000</v>
      </c>
    </row>
    <row r="99" spans="1:9" x14ac:dyDescent="0.15">
      <c r="A99" s="37">
        <f t="shared" si="0"/>
        <v>63</v>
      </c>
      <c r="B99" s="38" t="s">
        <v>102</v>
      </c>
      <c r="C99" s="38"/>
      <c r="D99" s="38"/>
      <c r="E99" s="38"/>
      <c r="F99" s="55"/>
      <c r="G99" s="48"/>
      <c r="H99" s="51">
        <v>1571135</v>
      </c>
      <c r="I99" s="51">
        <v>2925286</v>
      </c>
    </row>
    <row r="100" spans="1:9" x14ac:dyDescent="0.15">
      <c r="A100" s="37">
        <f t="shared" si="0"/>
        <v>64</v>
      </c>
      <c r="B100" s="52" t="s">
        <v>103</v>
      </c>
      <c r="C100" s="38"/>
      <c r="D100" s="38"/>
      <c r="E100" s="38"/>
      <c r="F100" s="55"/>
      <c r="G100" s="48"/>
      <c r="H100" s="51">
        <v>0</v>
      </c>
      <c r="I100" s="51">
        <v>-155999</v>
      </c>
    </row>
    <row r="101" spans="1:9" x14ac:dyDescent="0.15">
      <c r="A101" s="37">
        <f t="shared" si="0"/>
        <v>65</v>
      </c>
      <c r="B101" s="38" t="s">
        <v>104</v>
      </c>
      <c r="C101" s="38"/>
      <c r="D101" s="38"/>
      <c r="E101" s="38"/>
      <c r="F101" s="44"/>
      <c r="G101" s="48"/>
      <c r="H101" s="51">
        <v>0</v>
      </c>
      <c r="I101" s="51">
        <v>0</v>
      </c>
    </row>
    <row r="102" spans="1:9" x14ac:dyDescent="0.15">
      <c r="A102" s="37">
        <f t="shared" si="0"/>
        <v>66</v>
      </c>
      <c r="B102" s="52" t="s">
        <v>105</v>
      </c>
      <c r="C102" s="38"/>
      <c r="D102" s="38"/>
      <c r="E102" s="38"/>
      <c r="F102" s="44"/>
      <c r="G102" s="48"/>
      <c r="H102" s="51">
        <v>0</v>
      </c>
      <c r="I102" s="51">
        <v>0</v>
      </c>
    </row>
    <row r="103" spans="1:9" x14ac:dyDescent="0.15">
      <c r="A103" s="56">
        <f>A102+1</f>
        <v>67</v>
      </c>
      <c r="B103" s="55" t="s">
        <v>106</v>
      </c>
      <c r="C103" s="55"/>
      <c r="D103" s="55"/>
      <c r="E103" s="16" t="s">
        <v>107</v>
      </c>
      <c r="F103" s="44"/>
      <c r="G103" s="48"/>
      <c r="H103" s="50">
        <f>SUM(H54:H102)</f>
        <v>1834488346</v>
      </c>
      <c r="I103" s="50">
        <f>SUM(I54:I71,I89:I102)</f>
        <v>1426387242</v>
      </c>
    </row>
    <row r="104" spans="1:9" x14ac:dyDescent="0.15">
      <c r="A104" s="37">
        <f>A103+1</f>
        <v>68</v>
      </c>
      <c r="B104" s="38"/>
      <c r="C104" s="38"/>
      <c r="D104" s="2" t="s">
        <v>108</v>
      </c>
      <c r="E104" s="38"/>
      <c r="F104" s="38"/>
      <c r="G104" s="48"/>
      <c r="H104" s="64" t="s">
        <v>14</v>
      </c>
      <c r="I104" s="49" t="s">
        <v>14</v>
      </c>
    </row>
    <row r="105" spans="1:9" x14ac:dyDescent="0.15">
      <c r="A105" s="37">
        <f t="shared" ref="A105:A121" si="2">A104+1</f>
        <v>69</v>
      </c>
      <c r="B105" s="38" t="s">
        <v>109</v>
      </c>
      <c r="C105" s="38"/>
      <c r="D105" s="38"/>
      <c r="E105" s="38"/>
      <c r="F105" s="38"/>
      <c r="G105" s="48" t="s">
        <v>38</v>
      </c>
      <c r="H105" s="50">
        <v>56729066</v>
      </c>
      <c r="I105" s="50">
        <v>56035359</v>
      </c>
    </row>
    <row r="106" spans="1:9" x14ac:dyDescent="0.15">
      <c r="A106" s="37">
        <f t="shared" si="2"/>
        <v>70</v>
      </c>
      <c r="B106" s="38" t="s">
        <v>110</v>
      </c>
      <c r="C106" s="38"/>
      <c r="D106" s="38"/>
      <c r="E106" s="38"/>
      <c r="F106" s="38"/>
      <c r="G106" s="48">
        <v>230</v>
      </c>
      <c r="H106" s="51">
        <v>0</v>
      </c>
      <c r="I106" s="51">
        <v>0</v>
      </c>
    </row>
    <row r="107" spans="1:9" x14ac:dyDescent="0.15">
      <c r="A107" s="37">
        <f t="shared" si="2"/>
        <v>71</v>
      </c>
      <c r="B107" s="38" t="s">
        <v>111</v>
      </c>
      <c r="C107" s="38"/>
      <c r="D107" s="38"/>
      <c r="E107" s="38"/>
      <c r="F107" s="38"/>
      <c r="G107" s="48">
        <v>230</v>
      </c>
      <c r="H107" s="51">
        <v>0</v>
      </c>
      <c r="I107" s="51">
        <v>0</v>
      </c>
    </row>
    <row r="108" spans="1:9" x14ac:dyDescent="0.15">
      <c r="A108" s="37">
        <f t="shared" si="2"/>
        <v>72</v>
      </c>
      <c r="B108" s="38" t="s">
        <v>112</v>
      </c>
      <c r="C108" s="38"/>
      <c r="D108" s="38"/>
      <c r="E108" s="38"/>
      <c r="F108" s="38"/>
      <c r="G108" s="48">
        <v>232</v>
      </c>
      <c r="H108" s="51">
        <v>783400229</v>
      </c>
      <c r="I108" s="51">
        <v>1079013425</v>
      </c>
    </row>
    <row r="109" spans="1:9" x14ac:dyDescent="0.15">
      <c r="A109" s="37">
        <f t="shared" si="2"/>
        <v>73</v>
      </c>
      <c r="B109" s="38" t="s">
        <v>113</v>
      </c>
      <c r="C109" s="38"/>
      <c r="D109" s="38"/>
      <c r="E109" s="38"/>
      <c r="F109" s="38"/>
      <c r="G109" s="48" t="s">
        <v>38</v>
      </c>
      <c r="H109" s="51">
        <v>13417697</v>
      </c>
      <c r="I109" s="51">
        <v>12327208</v>
      </c>
    </row>
    <row r="110" spans="1:9" x14ac:dyDescent="0.15">
      <c r="A110" s="37">
        <f t="shared" si="2"/>
        <v>74</v>
      </c>
      <c r="B110" s="38" t="s">
        <v>114</v>
      </c>
      <c r="C110" s="38"/>
      <c r="D110" s="38"/>
      <c r="E110" s="38"/>
      <c r="F110" s="38"/>
      <c r="G110" s="48" t="s">
        <v>38</v>
      </c>
      <c r="H110" s="51">
        <v>0</v>
      </c>
      <c r="I110" s="51">
        <v>0</v>
      </c>
    </row>
    <row r="111" spans="1:9" x14ac:dyDescent="0.15">
      <c r="A111" s="37">
        <f t="shared" si="2"/>
        <v>75</v>
      </c>
      <c r="B111" s="38" t="s">
        <v>115</v>
      </c>
      <c r="C111" s="38"/>
      <c r="D111" s="38"/>
      <c r="E111" s="38"/>
      <c r="F111" s="38"/>
      <c r="G111" s="48"/>
      <c r="H111" s="51">
        <v>0</v>
      </c>
      <c r="I111" s="51">
        <v>0</v>
      </c>
    </row>
    <row r="112" spans="1:9" x14ac:dyDescent="0.15">
      <c r="A112" s="37">
        <f t="shared" si="2"/>
        <v>76</v>
      </c>
      <c r="B112" s="38" t="s">
        <v>116</v>
      </c>
      <c r="C112" s="38"/>
      <c r="D112" s="38"/>
      <c r="E112" s="38"/>
      <c r="F112" s="38"/>
      <c r="G112" s="48" t="s">
        <v>38</v>
      </c>
      <c r="H112" s="51">
        <v>2228347</v>
      </c>
      <c r="I112" s="51">
        <v>-187555</v>
      </c>
    </row>
    <row r="113" spans="1:9" x14ac:dyDescent="0.15">
      <c r="A113" s="37">
        <f t="shared" si="2"/>
        <v>77</v>
      </c>
      <c r="B113" s="38" t="s">
        <v>117</v>
      </c>
      <c r="C113" s="38"/>
      <c r="D113" s="38"/>
      <c r="E113" s="38"/>
      <c r="F113" s="38"/>
      <c r="G113" s="48" t="s">
        <v>38</v>
      </c>
      <c r="H113" s="51">
        <v>547079</v>
      </c>
      <c r="I113" s="51">
        <v>927679</v>
      </c>
    </row>
    <row r="114" spans="1:9" x14ac:dyDescent="0.15">
      <c r="A114" s="37">
        <f t="shared" si="2"/>
        <v>78</v>
      </c>
      <c r="B114" s="38" t="s">
        <v>118</v>
      </c>
      <c r="C114" s="38"/>
      <c r="D114" s="38"/>
      <c r="E114" s="38"/>
      <c r="F114" s="38"/>
      <c r="G114" s="48">
        <v>233</v>
      </c>
      <c r="H114" s="51">
        <v>35220687</v>
      </c>
      <c r="I114" s="51">
        <v>36348689</v>
      </c>
    </row>
    <row r="115" spans="1:9" x14ac:dyDescent="0.15">
      <c r="A115" s="37">
        <f t="shared" si="2"/>
        <v>79</v>
      </c>
      <c r="B115" s="38" t="s">
        <v>119</v>
      </c>
      <c r="C115" s="38"/>
      <c r="D115" s="38"/>
      <c r="E115" s="38"/>
      <c r="F115" s="38"/>
      <c r="G115" s="48" t="s">
        <v>38</v>
      </c>
      <c r="H115" s="51">
        <v>0</v>
      </c>
      <c r="I115" s="51">
        <v>0</v>
      </c>
    </row>
    <row r="116" spans="1:9" x14ac:dyDescent="0.15">
      <c r="A116" s="37">
        <f t="shared" si="2"/>
        <v>80</v>
      </c>
      <c r="B116" s="38" t="s">
        <v>120</v>
      </c>
      <c r="C116" s="38"/>
      <c r="D116" s="38"/>
      <c r="E116" s="38"/>
      <c r="F116" s="38"/>
      <c r="G116" s="48" t="s">
        <v>121</v>
      </c>
      <c r="H116" s="51">
        <v>0</v>
      </c>
      <c r="I116" s="51">
        <v>0</v>
      </c>
    </row>
    <row r="117" spans="1:9" x14ac:dyDescent="0.15">
      <c r="A117" s="37">
        <f t="shared" si="2"/>
        <v>81</v>
      </c>
      <c r="B117" s="38" t="s">
        <v>122</v>
      </c>
      <c r="C117" s="38"/>
      <c r="D117" s="38"/>
      <c r="E117" s="38"/>
      <c r="F117" s="38"/>
      <c r="G117" s="48" t="s">
        <v>38</v>
      </c>
      <c r="H117" s="51">
        <v>4797419</v>
      </c>
      <c r="I117" s="51">
        <v>5390594</v>
      </c>
    </row>
    <row r="118" spans="1:9" x14ac:dyDescent="0.15">
      <c r="A118" s="37">
        <f t="shared" si="2"/>
        <v>82</v>
      </c>
      <c r="B118" s="38" t="s">
        <v>123</v>
      </c>
      <c r="C118" s="38"/>
      <c r="D118" s="38"/>
      <c r="E118" s="38"/>
      <c r="F118" s="38"/>
      <c r="G118" s="48">
        <v>234</v>
      </c>
      <c r="H118" s="51">
        <v>528662653</v>
      </c>
      <c r="I118" s="51">
        <v>570538884</v>
      </c>
    </row>
    <row r="119" spans="1:9" x14ac:dyDescent="0.15">
      <c r="A119" s="37">
        <f t="shared" si="2"/>
        <v>83</v>
      </c>
      <c r="B119" s="38" t="s">
        <v>124</v>
      </c>
      <c r="C119" s="38"/>
      <c r="D119" s="38"/>
      <c r="E119" s="38"/>
      <c r="F119" s="38"/>
      <c r="G119" s="48" t="s">
        <v>38</v>
      </c>
      <c r="H119" s="51">
        <v>0</v>
      </c>
      <c r="I119" s="51">
        <v>0</v>
      </c>
    </row>
    <row r="120" spans="1:9" x14ac:dyDescent="0.15">
      <c r="A120" s="37">
        <f t="shared" si="2"/>
        <v>84</v>
      </c>
      <c r="B120" s="38" t="s">
        <v>125</v>
      </c>
      <c r="C120" s="38"/>
      <c r="D120" s="18" t="s">
        <v>126</v>
      </c>
      <c r="E120" s="55"/>
      <c r="F120" s="38"/>
      <c r="G120" s="48"/>
      <c r="H120" s="50">
        <f>SUM(H105:H119)</f>
        <v>1425003177</v>
      </c>
      <c r="I120" s="50">
        <f>SUM(I105:I119)</f>
        <v>1760394283</v>
      </c>
    </row>
    <row r="121" spans="1:9" x14ac:dyDescent="0.15">
      <c r="A121" s="37">
        <f t="shared" si="2"/>
        <v>85</v>
      </c>
      <c r="B121" s="55" t="s">
        <v>127</v>
      </c>
      <c r="C121" s="55"/>
      <c r="D121" s="16" t="s">
        <v>128</v>
      </c>
      <c r="F121" s="55"/>
      <c r="G121" s="48"/>
      <c r="H121" s="50">
        <f>H33+H34+H35+H51+H103+H120</f>
        <v>27750810774</v>
      </c>
      <c r="I121" s="50">
        <f>I33+I34+I35+I51+I103+I120</f>
        <v>26291867530</v>
      </c>
    </row>
    <row r="122" spans="1:9" ht="11.45" customHeight="1" x14ac:dyDescent="0.15">
      <c r="A122" s="32"/>
      <c r="B122" s="38"/>
      <c r="C122" s="38"/>
      <c r="D122" s="38"/>
      <c r="E122" s="38"/>
      <c r="F122" s="38"/>
      <c r="G122" s="65"/>
      <c r="H122" s="38"/>
      <c r="I122" s="33"/>
    </row>
    <row r="123" spans="1:9" x14ac:dyDescent="0.15">
      <c r="A123" s="43"/>
      <c r="B123" s="44"/>
      <c r="C123" s="44"/>
      <c r="D123" s="44"/>
      <c r="E123" s="44"/>
      <c r="F123" s="44"/>
      <c r="G123" s="66"/>
      <c r="H123" s="44"/>
      <c r="I123" s="46"/>
    </row>
    <row r="125" spans="1:9" x14ac:dyDescent="0.15">
      <c r="A125" s="76" t="s">
        <v>0</v>
      </c>
      <c r="B125" s="76"/>
      <c r="C125" s="76"/>
      <c r="D125" s="76"/>
      <c r="E125" s="76"/>
      <c r="F125" s="76"/>
      <c r="G125" s="76"/>
      <c r="H125" s="76"/>
      <c r="I125" s="76"/>
    </row>
    <row r="126" spans="1:9" x14ac:dyDescent="0.15">
      <c r="A126" s="76" t="s">
        <v>1</v>
      </c>
      <c r="B126" s="76"/>
      <c r="C126" s="76"/>
      <c r="D126" s="76"/>
      <c r="E126" s="76"/>
      <c r="F126" s="76"/>
      <c r="G126" s="76"/>
      <c r="H126" s="76"/>
      <c r="I126" s="76"/>
    </row>
    <row r="127" spans="1:9" x14ac:dyDescent="0.15">
      <c r="A127" s="76" t="s">
        <v>2</v>
      </c>
      <c r="B127" s="76"/>
      <c r="C127" s="76"/>
      <c r="D127" s="76"/>
      <c r="E127" s="76"/>
      <c r="F127" s="76"/>
      <c r="G127" s="76"/>
      <c r="H127" s="76"/>
      <c r="I127" s="76"/>
    </row>
    <row r="128" spans="1:9" x14ac:dyDescent="0.15">
      <c r="A128" s="76" t="s">
        <v>212</v>
      </c>
      <c r="B128" s="76"/>
      <c r="C128" s="76"/>
      <c r="D128" s="76"/>
      <c r="E128" s="76"/>
      <c r="F128" s="76"/>
      <c r="G128" s="76"/>
      <c r="H128" s="76"/>
      <c r="I128" s="76"/>
    </row>
    <row r="129" spans="1:9" x14ac:dyDescent="0.15">
      <c r="A129" s="76" t="s">
        <v>3</v>
      </c>
      <c r="B129" s="76"/>
      <c r="C129" s="76"/>
      <c r="D129" s="76"/>
      <c r="E129" s="76"/>
      <c r="F129" s="76"/>
      <c r="G129" s="76"/>
      <c r="H129" s="76"/>
      <c r="I129" s="76"/>
    </row>
    <row r="130" spans="1:9" x14ac:dyDescent="0.15">
      <c r="A130" s="76" t="s">
        <v>213</v>
      </c>
      <c r="B130" s="76"/>
      <c r="C130" s="76"/>
      <c r="D130" s="76"/>
      <c r="E130" s="76"/>
      <c r="F130" s="76"/>
      <c r="G130" s="76"/>
      <c r="H130" s="76"/>
      <c r="I130" s="76"/>
    </row>
    <row r="132" spans="1:9" x14ac:dyDescent="0.15">
      <c r="A132" s="76" t="s">
        <v>214</v>
      </c>
      <c r="B132" s="76"/>
      <c r="C132" s="76"/>
      <c r="D132" s="76"/>
      <c r="E132" s="76"/>
      <c r="F132" s="76"/>
      <c r="G132" s="76"/>
      <c r="H132" s="76"/>
      <c r="I132" s="76"/>
    </row>
    <row r="133" spans="1:9" x14ac:dyDescent="0.15">
      <c r="A133" s="44"/>
      <c r="B133" s="44"/>
      <c r="C133" s="44"/>
      <c r="D133" s="44"/>
      <c r="E133" s="44"/>
      <c r="F133" s="44"/>
      <c r="G133" s="66"/>
      <c r="H133" s="44"/>
      <c r="I133" s="44"/>
    </row>
    <row r="134" spans="1:9" x14ac:dyDescent="0.15">
      <c r="A134" s="1" t="s">
        <v>4</v>
      </c>
      <c r="B134" s="19"/>
      <c r="C134" s="6"/>
      <c r="D134" s="5" t="s">
        <v>5</v>
      </c>
      <c r="E134" s="19"/>
      <c r="F134" s="6"/>
      <c r="G134" s="19" t="s">
        <v>6</v>
      </c>
      <c r="H134" s="8"/>
      <c r="I134" s="4" t="s">
        <v>7</v>
      </c>
    </row>
    <row r="135" spans="1:9" x14ac:dyDescent="0.15">
      <c r="A135" s="5" t="s">
        <v>8</v>
      </c>
      <c r="B135" s="19"/>
      <c r="C135" s="6"/>
      <c r="D135" s="7">
        <v>1</v>
      </c>
      <c r="E135" s="19" t="s">
        <v>9</v>
      </c>
      <c r="F135" s="6"/>
      <c r="G135" s="20" t="s">
        <v>10</v>
      </c>
      <c r="H135" s="41"/>
      <c r="I135" s="8"/>
    </row>
    <row r="136" spans="1:9" x14ac:dyDescent="0.15">
      <c r="A136" s="5" t="s">
        <v>11</v>
      </c>
      <c r="B136" s="19"/>
      <c r="C136" s="6"/>
      <c r="D136" s="7">
        <v>2</v>
      </c>
      <c r="E136" s="19" t="s">
        <v>12</v>
      </c>
      <c r="F136" s="6"/>
      <c r="G136" s="28" t="str">
        <f>G12</f>
        <v>12/31/25</v>
      </c>
      <c r="H136" s="41"/>
      <c r="I136" s="8">
        <f>I12</f>
        <v>2025</v>
      </c>
    </row>
    <row r="137" spans="1:9" x14ac:dyDescent="0.15">
      <c r="A137" s="15"/>
      <c r="B137" s="9"/>
      <c r="C137" s="10"/>
      <c r="D137" s="11"/>
      <c r="E137" s="9"/>
      <c r="F137" s="10"/>
      <c r="G137" s="23"/>
      <c r="H137" s="46"/>
      <c r="I137" s="31"/>
    </row>
    <row r="138" spans="1:9" x14ac:dyDescent="0.15">
      <c r="A138" s="43"/>
      <c r="B138" t="s">
        <v>129</v>
      </c>
      <c r="G138"/>
      <c r="I138" s="46"/>
    </row>
    <row r="139" spans="1:9" x14ac:dyDescent="0.15">
      <c r="A139" s="37"/>
      <c r="B139" s="32"/>
      <c r="C139" s="38"/>
      <c r="D139" s="38" t="s">
        <v>14</v>
      </c>
      <c r="E139" s="38"/>
      <c r="F139" s="33"/>
      <c r="G139" s="37" t="s">
        <v>15</v>
      </c>
      <c r="H139" s="37" t="s">
        <v>16</v>
      </c>
      <c r="I139" s="37" t="s">
        <v>17</v>
      </c>
    </row>
    <row r="140" spans="1:9" x14ac:dyDescent="0.15">
      <c r="A140" s="39" t="s">
        <v>18</v>
      </c>
      <c r="B140" s="40"/>
      <c r="D140" t="s">
        <v>19</v>
      </c>
      <c r="F140" s="41"/>
      <c r="G140" s="39" t="s">
        <v>20</v>
      </c>
      <c r="H140" s="39" t="s">
        <v>21</v>
      </c>
      <c r="I140" s="39" t="s">
        <v>130</v>
      </c>
    </row>
    <row r="141" spans="1:9" x14ac:dyDescent="0.15">
      <c r="A141" s="39" t="s">
        <v>23</v>
      </c>
      <c r="B141" s="40"/>
      <c r="F141" s="41"/>
      <c r="G141" s="39"/>
      <c r="H141" s="39" t="s">
        <v>24</v>
      </c>
      <c r="I141" s="67" t="s">
        <v>131</v>
      </c>
    </row>
    <row r="142" spans="1:9" x14ac:dyDescent="0.15">
      <c r="A142" s="42"/>
      <c r="B142" s="43"/>
      <c r="C142" s="44"/>
      <c r="D142" s="45" t="s">
        <v>25</v>
      </c>
      <c r="E142" s="44"/>
      <c r="F142" s="46"/>
      <c r="G142" s="12" t="s">
        <v>26</v>
      </c>
      <c r="H142" s="47" t="s">
        <v>27</v>
      </c>
      <c r="I142" s="47" t="s">
        <v>28</v>
      </c>
    </row>
    <row r="143" spans="1:9" x14ac:dyDescent="0.15">
      <c r="A143" s="37">
        <v>1</v>
      </c>
      <c r="B143" s="38"/>
      <c r="C143" s="38"/>
      <c r="D143" s="2" t="s">
        <v>132</v>
      </c>
      <c r="E143" s="38"/>
      <c r="F143" s="38"/>
      <c r="G143" s="48"/>
      <c r="H143" s="49" t="s">
        <v>14</v>
      </c>
      <c r="I143" s="49"/>
    </row>
    <row r="144" spans="1:9" x14ac:dyDescent="0.15">
      <c r="A144" s="37">
        <f t="shared" ref="A144:A172" si="3">A143+1</f>
        <v>2</v>
      </c>
      <c r="B144" s="38" t="s">
        <v>133</v>
      </c>
      <c r="C144" s="38"/>
      <c r="D144" s="38"/>
      <c r="E144" s="38"/>
      <c r="F144" s="38"/>
      <c r="G144" s="48" t="s">
        <v>134</v>
      </c>
      <c r="H144" s="50">
        <v>564725056</v>
      </c>
      <c r="I144" s="50">
        <v>564725056</v>
      </c>
    </row>
    <row r="145" spans="1:9" x14ac:dyDescent="0.15">
      <c r="A145" s="37">
        <f t="shared" si="3"/>
        <v>3</v>
      </c>
      <c r="B145" s="38" t="s">
        <v>135</v>
      </c>
      <c r="C145" s="38"/>
      <c r="D145" s="38"/>
      <c r="E145" s="38"/>
      <c r="F145" s="38"/>
      <c r="G145" s="48" t="s">
        <v>134</v>
      </c>
      <c r="H145" s="51">
        <v>0</v>
      </c>
      <c r="I145" s="51">
        <v>0</v>
      </c>
    </row>
    <row r="146" spans="1:9" x14ac:dyDescent="0.15">
      <c r="A146" s="37">
        <f t="shared" si="3"/>
        <v>4</v>
      </c>
      <c r="B146" s="38" t="s">
        <v>136</v>
      </c>
      <c r="C146" s="38"/>
      <c r="D146" s="38"/>
      <c r="E146" s="38"/>
      <c r="F146" s="38"/>
      <c r="G146" s="48">
        <v>252</v>
      </c>
      <c r="H146" s="51">
        <v>0</v>
      </c>
      <c r="I146" s="51">
        <v>0</v>
      </c>
    </row>
    <row r="147" spans="1:9" x14ac:dyDescent="0.15">
      <c r="A147" s="37">
        <f t="shared" si="3"/>
        <v>5</v>
      </c>
      <c r="B147" s="38" t="s">
        <v>137</v>
      </c>
      <c r="C147" s="38"/>
      <c r="D147" s="38"/>
      <c r="E147" s="38"/>
      <c r="F147" s="38"/>
      <c r="G147" s="48">
        <v>252</v>
      </c>
      <c r="H147" s="51">
        <v>0</v>
      </c>
      <c r="I147" s="51">
        <v>0</v>
      </c>
    </row>
    <row r="148" spans="1:9" x14ac:dyDescent="0.15">
      <c r="A148" s="37">
        <f t="shared" si="3"/>
        <v>6</v>
      </c>
      <c r="B148" s="38" t="s">
        <v>138</v>
      </c>
      <c r="C148" s="38"/>
      <c r="D148" s="38"/>
      <c r="E148" s="38"/>
      <c r="F148" s="38"/>
      <c r="G148" s="48">
        <v>252</v>
      </c>
      <c r="H148" s="51">
        <v>0</v>
      </c>
      <c r="I148" s="51">
        <v>0</v>
      </c>
    </row>
    <row r="149" spans="1:9" x14ac:dyDescent="0.15">
      <c r="A149" s="37">
        <f t="shared" si="3"/>
        <v>7</v>
      </c>
      <c r="B149" s="38" t="s">
        <v>139</v>
      </c>
      <c r="C149" s="38"/>
      <c r="D149" s="38"/>
      <c r="E149" s="38"/>
      <c r="F149" s="38"/>
      <c r="G149" s="48">
        <v>253</v>
      </c>
      <c r="H149" s="51">
        <v>1123733</v>
      </c>
      <c r="I149" s="51">
        <v>1123733</v>
      </c>
    </row>
    <row r="150" spans="1:9" x14ac:dyDescent="0.15">
      <c r="A150" s="37">
        <f t="shared" si="3"/>
        <v>8</v>
      </c>
      <c r="B150" s="38" t="s">
        <v>140</v>
      </c>
      <c r="C150" s="38"/>
      <c r="D150" s="38"/>
      <c r="E150" s="38"/>
      <c r="F150" s="38"/>
      <c r="G150" s="48">
        <v>252</v>
      </c>
      <c r="H150" s="51">
        <v>0</v>
      </c>
      <c r="I150" s="51">
        <v>0</v>
      </c>
    </row>
    <row r="151" spans="1:9" x14ac:dyDescent="0.15">
      <c r="A151" s="37">
        <f t="shared" si="3"/>
        <v>9</v>
      </c>
      <c r="B151" s="38" t="s">
        <v>141</v>
      </c>
      <c r="C151" s="38"/>
      <c r="D151" s="38"/>
      <c r="E151" s="38"/>
      <c r="F151" s="38"/>
      <c r="G151" s="48">
        <v>254</v>
      </c>
      <c r="H151" s="51">
        <v>0</v>
      </c>
      <c r="I151" s="51">
        <v>0</v>
      </c>
    </row>
    <row r="152" spans="1:9" x14ac:dyDescent="0.15">
      <c r="A152" s="37">
        <f t="shared" si="3"/>
        <v>10</v>
      </c>
      <c r="B152" s="38" t="s">
        <v>142</v>
      </c>
      <c r="C152" s="38"/>
      <c r="D152" s="38"/>
      <c r="E152" s="38"/>
      <c r="F152" s="38"/>
      <c r="G152" s="48">
        <v>254</v>
      </c>
      <c r="H152" s="51">
        <v>-4476219</v>
      </c>
      <c r="I152" s="51">
        <v>-4476219</v>
      </c>
    </row>
    <row r="153" spans="1:9" x14ac:dyDescent="0.15">
      <c r="A153" s="37">
        <f t="shared" si="3"/>
        <v>11</v>
      </c>
      <c r="B153" s="38" t="s">
        <v>143</v>
      </c>
      <c r="C153" s="38"/>
      <c r="D153" s="38"/>
      <c r="E153" s="38"/>
      <c r="F153" s="38"/>
      <c r="G153" s="48" t="s">
        <v>144</v>
      </c>
      <c r="H153" s="51">
        <v>10180390375</v>
      </c>
      <c r="I153" s="51">
        <v>9619562543</v>
      </c>
    </row>
    <row r="154" spans="1:9" x14ac:dyDescent="0.15">
      <c r="A154" s="37">
        <f t="shared" si="3"/>
        <v>12</v>
      </c>
      <c r="B154" s="38" t="s">
        <v>145</v>
      </c>
      <c r="C154" s="38"/>
      <c r="D154" s="38"/>
      <c r="E154" s="38"/>
      <c r="F154" s="38"/>
      <c r="G154" s="48" t="s">
        <v>144</v>
      </c>
      <c r="H154" s="51">
        <v>0</v>
      </c>
      <c r="I154" s="51">
        <v>0</v>
      </c>
    </row>
    <row r="155" spans="1:9" x14ac:dyDescent="0.15">
      <c r="A155" s="37">
        <f t="shared" si="3"/>
        <v>13</v>
      </c>
      <c r="B155" s="38" t="s">
        <v>146</v>
      </c>
      <c r="C155" s="38"/>
      <c r="D155" s="38"/>
      <c r="E155" s="38"/>
      <c r="F155" s="38"/>
      <c r="G155" s="48" t="s">
        <v>134</v>
      </c>
      <c r="H155" s="50">
        <v>0</v>
      </c>
      <c r="I155" s="50">
        <v>0</v>
      </c>
    </row>
    <row r="156" spans="1:9" x14ac:dyDescent="0.15">
      <c r="A156" s="37">
        <f t="shared" si="3"/>
        <v>14</v>
      </c>
      <c r="B156" s="38" t="s">
        <v>147</v>
      </c>
      <c r="C156" s="38"/>
      <c r="D156" s="38"/>
      <c r="E156" s="38"/>
      <c r="F156" s="38"/>
      <c r="G156" s="48"/>
      <c r="H156" s="50">
        <v>0</v>
      </c>
      <c r="I156" s="50">
        <v>0</v>
      </c>
    </row>
    <row r="157" spans="1:9" x14ac:dyDescent="0.15">
      <c r="A157" s="37">
        <f t="shared" si="3"/>
        <v>15</v>
      </c>
      <c r="B157" s="52" t="s">
        <v>148</v>
      </c>
      <c r="C157" s="38"/>
      <c r="D157" s="38"/>
      <c r="E157" s="38"/>
      <c r="F157" s="38"/>
      <c r="G157" s="54" t="s">
        <v>149</v>
      </c>
      <c r="H157" s="50">
        <v>0</v>
      </c>
      <c r="I157" s="50">
        <v>0</v>
      </c>
    </row>
    <row r="158" spans="1:9" x14ac:dyDescent="0.15">
      <c r="A158" s="37">
        <f t="shared" si="3"/>
        <v>16</v>
      </c>
      <c r="B158" s="38" t="s">
        <v>150</v>
      </c>
      <c r="C158" s="38"/>
      <c r="D158" s="38"/>
      <c r="E158" s="18" t="s">
        <v>151</v>
      </c>
      <c r="F158" s="38"/>
      <c r="G158" s="48" t="s">
        <v>38</v>
      </c>
      <c r="H158" s="50">
        <f>SUM(H144:H157)</f>
        <v>10741762945</v>
      </c>
      <c r="I158" s="50">
        <f>SUM(I144:I157)</f>
        <v>10180935113</v>
      </c>
    </row>
    <row r="159" spans="1:9" x14ac:dyDescent="0.15">
      <c r="A159" s="37">
        <f t="shared" si="3"/>
        <v>17</v>
      </c>
      <c r="B159" s="38"/>
      <c r="C159" s="38"/>
      <c r="D159" s="2" t="s">
        <v>152</v>
      </c>
      <c r="E159" s="38"/>
      <c r="F159" s="38"/>
      <c r="G159" s="48"/>
      <c r="H159" s="49"/>
      <c r="I159" s="49"/>
    </row>
    <row r="160" spans="1:9" x14ac:dyDescent="0.15">
      <c r="A160" s="37">
        <f t="shared" si="3"/>
        <v>18</v>
      </c>
      <c r="B160" s="38" t="s">
        <v>153</v>
      </c>
      <c r="C160" s="38"/>
      <c r="D160" s="38"/>
      <c r="E160" s="38"/>
      <c r="F160" s="38"/>
      <c r="G160" s="48" t="s">
        <v>154</v>
      </c>
      <c r="H160" s="51">
        <v>8208500000</v>
      </c>
      <c r="I160" s="51">
        <v>7821250000</v>
      </c>
    </row>
    <row r="161" spans="1:9" x14ac:dyDescent="0.15">
      <c r="A161" s="37">
        <f t="shared" si="3"/>
        <v>19</v>
      </c>
      <c r="B161" s="38" t="s">
        <v>155</v>
      </c>
      <c r="C161" s="38"/>
      <c r="D161" s="38"/>
      <c r="E161" s="38"/>
      <c r="F161" s="38"/>
      <c r="G161" s="48" t="s">
        <v>154</v>
      </c>
      <c r="H161" s="51">
        <v>0</v>
      </c>
      <c r="I161" s="51">
        <v>0</v>
      </c>
    </row>
    <row r="162" spans="1:9" x14ac:dyDescent="0.15">
      <c r="A162" s="37">
        <f t="shared" si="3"/>
        <v>20</v>
      </c>
      <c r="B162" s="38" t="s">
        <v>156</v>
      </c>
      <c r="C162" s="38"/>
      <c r="D162" s="38"/>
      <c r="E162" s="38"/>
      <c r="F162" s="38"/>
      <c r="G162" s="48" t="s">
        <v>154</v>
      </c>
      <c r="H162" s="51">
        <v>0</v>
      </c>
      <c r="I162" s="51">
        <v>0</v>
      </c>
    </row>
    <row r="163" spans="1:9" x14ac:dyDescent="0.15">
      <c r="A163" s="37">
        <f t="shared" si="3"/>
        <v>21</v>
      </c>
      <c r="B163" s="38" t="s">
        <v>157</v>
      </c>
      <c r="C163" s="38"/>
      <c r="D163" s="38"/>
      <c r="E163" s="38"/>
      <c r="F163" s="38"/>
      <c r="G163" s="48" t="s">
        <v>154</v>
      </c>
      <c r="H163" s="51">
        <v>1113478161</v>
      </c>
      <c r="I163" s="51">
        <v>1114965478</v>
      </c>
    </row>
    <row r="164" spans="1:9" x14ac:dyDescent="0.15">
      <c r="A164" s="37">
        <f t="shared" si="3"/>
        <v>22</v>
      </c>
      <c r="B164" s="38" t="s">
        <v>158</v>
      </c>
      <c r="C164" s="38"/>
      <c r="D164" s="38"/>
      <c r="E164" s="38"/>
      <c r="F164" s="38"/>
      <c r="G164" s="48" t="s">
        <v>38</v>
      </c>
      <c r="H164" s="51">
        <v>8921283</v>
      </c>
      <c r="I164" s="51">
        <v>11631546</v>
      </c>
    </row>
    <row r="165" spans="1:9" x14ac:dyDescent="0.15">
      <c r="A165" s="37">
        <f t="shared" si="3"/>
        <v>23</v>
      </c>
      <c r="B165" s="38" t="s">
        <v>159</v>
      </c>
      <c r="C165" s="38"/>
      <c r="D165" s="38"/>
      <c r="E165" s="38"/>
      <c r="F165" s="38"/>
      <c r="G165" s="48" t="s">
        <v>38</v>
      </c>
      <c r="H165" s="51">
        <v>-66596990</v>
      </c>
      <c r="I165" s="51">
        <v>-67705297</v>
      </c>
    </row>
    <row r="166" spans="1:9" x14ac:dyDescent="0.15">
      <c r="A166" s="37">
        <f t="shared" si="3"/>
        <v>24</v>
      </c>
      <c r="B166" s="38" t="s">
        <v>160</v>
      </c>
      <c r="C166" s="38"/>
      <c r="D166" s="38"/>
      <c r="E166" s="18" t="s">
        <v>161</v>
      </c>
      <c r="F166" s="38"/>
      <c r="G166" s="48"/>
      <c r="H166" s="50">
        <f>SUM(H160:H165)</f>
        <v>9264302454</v>
      </c>
      <c r="I166" s="50">
        <f>SUM(I160:I165)</f>
        <v>8880141727</v>
      </c>
    </row>
    <row r="167" spans="1:9" x14ac:dyDescent="0.15">
      <c r="A167" s="37">
        <f t="shared" si="3"/>
        <v>25</v>
      </c>
      <c r="B167" s="38"/>
      <c r="C167" s="38" t="s">
        <v>162</v>
      </c>
      <c r="D167" s="38"/>
      <c r="E167" s="38"/>
      <c r="F167" s="38"/>
      <c r="G167" s="48"/>
      <c r="H167" s="49"/>
      <c r="I167" s="49"/>
    </row>
    <row r="168" spans="1:9" x14ac:dyDescent="0.15">
      <c r="A168" s="37">
        <f t="shared" si="3"/>
        <v>26</v>
      </c>
      <c r="B168" s="38" t="s">
        <v>163</v>
      </c>
      <c r="C168" s="38"/>
      <c r="D168" s="38"/>
      <c r="E168" s="38"/>
      <c r="F168" s="38"/>
      <c r="G168" s="48" t="s">
        <v>38</v>
      </c>
      <c r="H168" s="51">
        <v>23913</v>
      </c>
      <c r="I168" s="51">
        <v>61797</v>
      </c>
    </row>
    <row r="169" spans="1:9" x14ac:dyDescent="0.15">
      <c r="A169" s="37">
        <f t="shared" si="3"/>
        <v>27</v>
      </c>
      <c r="B169" s="38" t="s">
        <v>164</v>
      </c>
      <c r="C169" s="38"/>
      <c r="D169" s="38"/>
      <c r="E169" s="38"/>
      <c r="F169" s="38"/>
      <c r="G169" s="48" t="s">
        <v>38</v>
      </c>
      <c r="H169" s="51">
        <v>0</v>
      </c>
      <c r="I169" s="51">
        <v>0</v>
      </c>
    </row>
    <row r="170" spans="1:9" x14ac:dyDescent="0.15">
      <c r="A170" s="37">
        <f t="shared" si="3"/>
        <v>28</v>
      </c>
      <c r="B170" s="38" t="s">
        <v>165</v>
      </c>
      <c r="C170" s="38"/>
      <c r="D170" s="38"/>
      <c r="E170" s="38"/>
      <c r="F170" s="38"/>
      <c r="G170" s="48" t="s">
        <v>38</v>
      </c>
      <c r="H170" s="51">
        <v>11099484</v>
      </c>
      <c r="I170" s="51">
        <v>1894680</v>
      </c>
    </row>
    <row r="171" spans="1:9" x14ac:dyDescent="0.15">
      <c r="A171" s="37">
        <f t="shared" si="3"/>
        <v>29</v>
      </c>
      <c r="B171" s="38" t="s">
        <v>166</v>
      </c>
      <c r="C171" s="38"/>
      <c r="D171" s="38"/>
      <c r="E171" s="38"/>
      <c r="F171" s="38"/>
      <c r="G171" s="48" t="s">
        <v>38</v>
      </c>
      <c r="H171" s="51">
        <v>87498627</v>
      </c>
      <c r="I171" s="51">
        <v>94549054</v>
      </c>
    </row>
    <row r="172" spans="1:9" x14ac:dyDescent="0.15">
      <c r="A172" s="37">
        <f t="shared" si="3"/>
        <v>30</v>
      </c>
      <c r="B172" s="38" t="s">
        <v>167</v>
      </c>
      <c r="C172" s="38"/>
      <c r="D172" s="38"/>
      <c r="E172" s="38"/>
      <c r="F172" s="38"/>
      <c r="G172" s="48" t="s">
        <v>38</v>
      </c>
      <c r="H172" s="51">
        <v>5765418</v>
      </c>
      <c r="I172" s="51">
        <v>5614501</v>
      </c>
    </row>
    <row r="173" spans="1:9" x14ac:dyDescent="0.15">
      <c r="A173" s="37">
        <f t="shared" ref="A173:A187" si="4">A172+1</f>
        <v>31</v>
      </c>
      <c r="B173" s="38" t="s">
        <v>168</v>
      </c>
      <c r="C173" s="38"/>
      <c r="D173" s="38"/>
      <c r="E173" s="38"/>
      <c r="F173" s="55"/>
      <c r="G173" s="48" t="s">
        <v>38</v>
      </c>
      <c r="H173" s="51">
        <v>292350</v>
      </c>
      <c r="I173" s="51">
        <v>1776534</v>
      </c>
    </row>
    <row r="174" spans="1:9" x14ac:dyDescent="0.15">
      <c r="A174" s="37">
        <f t="shared" si="4"/>
        <v>32</v>
      </c>
      <c r="B174" s="38" t="s">
        <v>169</v>
      </c>
      <c r="C174" s="38"/>
      <c r="D174" s="38"/>
      <c r="E174" s="38"/>
      <c r="F174" s="33"/>
      <c r="G174" s="68"/>
      <c r="H174" s="51">
        <v>2267403</v>
      </c>
      <c r="I174" s="51">
        <v>1098448</v>
      </c>
    </row>
    <row r="175" spans="1:9" x14ac:dyDescent="0.15">
      <c r="A175" s="37">
        <f t="shared" si="4"/>
        <v>33</v>
      </c>
      <c r="B175" s="38" t="s">
        <v>170</v>
      </c>
      <c r="C175" s="38"/>
      <c r="D175" s="38"/>
      <c r="E175" s="38"/>
      <c r="F175" s="33"/>
      <c r="G175" s="68"/>
      <c r="H175" s="51">
        <v>0</v>
      </c>
      <c r="I175" s="51">
        <v>0</v>
      </c>
    </row>
    <row r="176" spans="1:9" x14ac:dyDescent="0.15">
      <c r="A176" s="37">
        <f t="shared" si="4"/>
        <v>34</v>
      </c>
      <c r="B176" s="38" t="s">
        <v>171</v>
      </c>
      <c r="C176" s="38"/>
      <c r="D176" s="38"/>
      <c r="E176" s="38"/>
      <c r="F176" s="33"/>
      <c r="G176" s="68"/>
      <c r="H176" s="51">
        <v>876830677</v>
      </c>
      <c r="I176" s="51">
        <v>829270513</v>
      </c>
    </row>
    <row r="177" spans="1:9" x14ac:dyDescent="0.15">
      <c r="A177" s="56">
        <f t="shared" si="4"/>
        <v>35</v>
      </c>
      <c r="B177" s="55" t="s">
        <v>172</v>
      </c>
      <c r="C177" s="55"/>
      <c r="D177" s="55"/>
      <c r="E177" s="55"/>
      <c r="F177" s="17" t="s">
        <v>173</v>
      </c>
      <c r="G177" s="55"/>
      <c r="H177" s="50">
        <f>SUM(H168:H176)</f>
        <v>983777872</v>
      </c>
      <c r="I177" s="50">
        <f>SUM(I168:I176)</f>
        <v>934265527</v>
      </c>
    </row>
    <row r="178" spans="1:9" x14ac:dyDescent="0.15">
      <c r="A178" s="37">
        <f t="shared" si="4"/>
        <v>36</v>
      </c>
      <c r="B178" s="38"/>
      <c r="C178" s="38" t="s">
        <v>174</v>
      </c>
      <c r="D178" s="38"/>
      <c r="E178" s="38"/>
      <c r="F178" s="38"/>
      <c r="G178" s="48"/>
      <c r="H178" s="49"/>
      <c r="I178" s="49"/>
    </row>
    <row r="179" spans="1:9" x14ac:dyDescent="0.15">
      <c r="A179" s="37">
        <f t="shared" si="4"/>
        <v>37</v>
      </c>
      <c r="B179" s="38" t="s">
        <v>175</v>
      </c>
      <c r="C179" s="38"/>
      <c r="D179" s="38"/>
      <c r="E179" s="38"/>
      <c r="F179" s="38"/>
      <c r="G179" s="48" t="s">
        <v>38</v>
      </c>
      <c r="H179" s="51">
        <v>0</v>
      </c>
      <c r="I179" s="51">
        <v>0</v>
      </c>
    </row>
    <row r="180" spans="1:9" x14ac:dyDescent="0.15">
      <c r="A180" s="37">
        <f t="shared" si="4"/>
        <v>38</v>
      </c>
      <c r="B180" s="38" t="s">
        <v>176</v>
      </c>
      <c r="C180" s="38"/>
      <c r="D180" s="38"/>
      <c r="E180" s="38"/>
      <c r="F180" s="38"/>
      <c r="G180" s="48" t="s">
        <v>38</v>
      </c>
      <c r="H180" s="51">
        <v>481045431</v>
      </c>
      <c r="I180" s="51">
        <v>351680554</v>
      </c>
    </row>
    <row r="181" spans="1:9" x14ac:dyDescent="0.15">
      <c r="A181" s="37">
        <f t="shared" si="4"/>
        <v>39</v>
      </c>
      <c r="B181" s="38" t="s">
        <v>177</v>
      </c>
      <c r="C181" s="38"/>
      <c r="D181" s="38"/>
      <c r="E181" s="38"/>
      <c r="F181" s="38"/>
      <c r="G181" s="48" t="s">
        <v>38</v>
      </c>
      <c r="H181" s="51">
        <v>0</v>
      </c>
      <c r="I181" s="51">
        <v>0</v>
      </c>
    </row>
    <row r="182" spans="1:9" x14ac:dyDescent="0.15">
      <c r="A182" s="37">
        <f t="shared" si="4"/>
        <v>40</v>
      </c>
      <c r="B182" s="38" t="s">
        <v>178</v>
      </c>
      <c r="C182" s="38"/>
      <c r="D182" s="38"/>
      <c r="E182" s="38"/>
      <c r="F182" s="38"/>
      <c r="G182" s="48" t="s">
        <v>38</v>
      </c>
      <c r="H182" s="51">
        <v>112227915</v>
      </c>
      <c r="I182" s="51">
        <v>86063485</v>
      </c>
    </row>
    <row r="183" spans="1:9" x14ac:dyDescent="0.15">
      <c r="A183" s="37">
        <f t="shared" si="4"/>
        <v>41</v>
      </c>
      <c r="B183" s="38" t="s">
        <v>179</v>
      </c>
      <c r="C183" s="38"/>
      <c r="D183" s="38"/>
      <c r="E183" s="38"/>
      <c r="F183" s="38"/>
      <c r="G183" s="48" t="s">
        <v>38</v>
      </c>
      <c r="H183" s="51">
        <v>3923844</v>
      </c>
      <c r="I183" s="51">
        <v>3177143</v>
      </c>
    </row>
    <row r="184" spans="1:9" x14ac:dyDescent="0.15">
      <c r="A184" s="37">
        <f t="shared" si="4"/>
        <v>42</v>
      </c>
      <c r="B184" s="38" t="s">
        <v>180</v>
      </c>
      <c r="C184" s="38"/>
      <c r="D184" s="38"/>
      <c r="E184" s="38"/>
      <c r="F184" s="38"/>
      <c r="G184" s="48" t="s">
        <v>181</v>
      </c>
      <c r="H184" s="51">
        <v>192396596</v>
      </c>
      <c r="I184" s="51">
        <v>184108948</v>
      </c>
    </row>
    <row r="185" spans="1:9" x14ac:dyDescent="0.15">
      <c r="A185" s="37">
        <f t="shared" si="4"/>
        <v>43</v>
      </c>
      <c r="B185" s="38" t="s">
        <v>182</v>
      </c>
      <c r="C185" s="38"/>
      <c r="D185" s="38"/>
      <c r="E185" s="38"/>
      <c r="F185" s="38"/>
      <c r="G185" s="48" t="s">
        <v>38</v>
      </c>
      <c r="H185" s="51">
        <v>127939376</v>
      </c>
      <c r="I185" s="51">
        <v>123030500</v>
      </c>
    </row>
    <row r="186" spans="1:9" x14ac:dyDescent="0.15">
      <c r="A186" s="37">
        <f t="shared" si="4"/>
        <v>44</v>
      </c>
      <c r="B186" s="38" t="s">
        <v>183</v>
      </c>
      <c r="C186" s="38"/>
      <c r="D186" s="38"/>
      <c r="E186" s="38"/>
      <c r="F186" s="38"/>
      <c r="G186" s="48" t="s">
        <v>38</v>
      </c>
      <c r="H186" s="51">
        <v>0</v>
      </c>
      <c r="I186" s="51">
        <v>0</v>
      </c>
    </row>
    <row r="187" spans="1:9" x14ac:dyDescent="0.15">
      <c r="A187" s="56">
        <f t="shared" si="4"/>
        <v>45</v>
      </c>
      <c r="B187" s="55" t="s">
        <v>184</v>
      </c>
      <c r="C187" s="55"/>
      <c r="D187" s="55"/>
      <c r="E187" s="55"/>
      <c r="F187" s="57"/>
      <c r="G187" s="48" t="s">
        <v>38</v>
      </c>
      <c r="H187" s="51">
        <v>0</v>
      </c>
      <c r="I187" s="51">
        <v>0</v>
      </c>
    </row>
    <row r="188" spans="1:9" x14ac:dyDescent="0.15">
      <c r="A188" s="76" t="s">
        <v>0</v>
      </c>
      <c r="B188" s="76"/>
      <c r="C188" s="76"/>
      <c r="D188" s="76"/>
      <c r="E188" s="76"/>
      <c r="F188" s="76"/>
      <c r="G188" s="76"/>
      <c r="H188" s="76"/>
      <c r="I188" s="76"/>
    </row>
    <row r="189" spans="1:9" x14ac:dyDescent="0.15">
      <c r="A189" s="76" t="s">
        <v>1</v>
      </c>
      <c r="B189" s="76"/>
      <c r="C189" s="76"/>
      <c r="D189" s="76"/>
      <c r="E189" s="76"/>
      <c r="F189" s="76"/>
      <c r="G189" s="76"/>
      <c r="H189" s="76"/>
      <c r="I189" s="76"/>
    </row>
    <row r="190" spans="1:9" x14ac:dyDescent="0.15">
      <c r="A190" s="76" t="s">
        <v>2</v>
      </c>
      <c r="B190" s="76"/>
      <c r="C190" s="76"/>
      <c r="D190" s="76"/>
      <c r="E190" s="76"/>
      <c r="F190" s="76"/>
      <c r="G190" s="76"/>
      <c r="H190" s="76"/>
      <c r="I190" s="76"/>
    </row>
    <row r="191" spans="1:9" x14ac:dyDescent="0.15">
      <c r="A191" s="76" t="s">
        <v>212</v>
      </c>
      <c r="B191" s="76"/>
      <c r="C191" s="76"/>
      <c r="D191" s="76"/>
      <c r="E191" s="76"/>
      <c r="F191" s="76"/>
      <c r="G191" s="76"/>
      <c r="H191" s="76"/>
      <c r="I191" s="76"/>
    </row>
    <row r="192" spans="1:9" x14ac:dyDescent="0.15">
      <c r="A192" s="76" t="s">
        <v>3</v>
      </c>
      <c r="B192" s="76"/>
      <c r="C192" s="76"/>
      <c r="D192" s="76"/>
      <c r="E192" s="76"/>
      <c r="F192" s="76"/>
      <c r="G192" s="76"/>
      <c r="H192" s="76"/>
      <c r="I192" s="76"/>
    </row>
    <row r="193" spans="1:9" x14ac:dyDescent="0.15">
      <c r="A193" s="76" t="s">
        <v>213</v>
      </c>
      <c r="B193" s="76"/>
      <c r="C193" s="76"/>
      <c r="D193" s="76"/>
      <c r="E193" s="76"/>
      <c r="F193" s="76"/>
      <c r="G193" s="76"/>
      <c r="H193" s="76"/>
      <c r="I193" s="76"/>
    </row>
    <row r="195" spans="1:9" x14ac:dyDescent="0.15">
      <c r="A195" s="76" t="s">
        <v>214</v>
      </c>
      <c r="B195" s="76"/>
      <c r="C195" s="76"/>
      <c r="D195" s="76"/>
      <c r="E195" s="76"/>
      <c r="F195" s="76"/>
      <c r="G195" s="76"/>
      <c r="H195" s="76"/>
      <c r="I195" s="76"/>
    </row>
    <row r="196" spans="1:9" ht="12.75" x14ac:dyDescent="0.2">
      <c r="A196" s="14"/>
      <c r="B196" s="14"/>
      <c r="C196" s="14"/>
      <c r="G196" s="22"/>
    </row>
    <row r="197" spans="1:9" x14ac:dyDescent="0.15">
      <c r="A197" s="1" t="s">
        <v>4</v>
      </c>
      <c r="B197" s="2"/>
      <c r="C197" s="3"/>
      <c r="D197" s="1" t="s">
        <v>5</v>
      </c>
      <c r="E197" s="2"/>
      <c r="F197" s="3"/>
      <c r="G197" s="1" t="s">
        <v>6</v>
      </c>
      <c r="H197" s="4"/>
      <c r="I197" s="4" t="s">
        <v>7</v>
      </c>
    </row>
    <row r="198" spans="1:9" x14ac:dyDescent="0.15">
      <c r="A198" s="5" t="s">
        <v>8</v>
      </c>
      <c r="B198" s="19"/>
      <c r="C198" s="6"/>
      <c r="D198" s="7">
        <v>1</v>
      </c>
      <c r="E198" s="19" t="s">
        <v>9</v>
      </c>
      <c r="F198" s="6"/>
      <c r="G198" s="24" t="s">
        <v>10</v>
      </c>
      <c r="H198" s="41"/>
      <c r="I198" s="8"/>
    </row>
    <row r="199" spans="1:9" x14ac:dyDescent="0.15">
      <c r="A199" s="5" t="s">
        <v>11</v>
      </c>
      <c r="B199" s="19"/>
      <c r="C199" s="6"/>
      <c r="D199" s="7">
        <v>2</v>
      </c>
      <c r="E199" s="19" t="s">
        <v>12</v>
      </c>
      <c r="F199" s="6"/>
      <c r="G199" s="69" t="str">
        <f>G12</f>
        <v>12/31/25</v>
      </c>
      <c r="H199" s="41"/>
      <c r="I199" s="8">
        <f>I12</f>
        <v>2025</v>
      </c>
    </row>
    <row r="200" spans="1:9" x14ac:dyDescent="0.15">
      <c r="A200" s="15"/>
      <c r="B200" s="9"/>
      <c r="C200" s="10"/>
      <c r="D200" s="11"/>
      <c r="E200" s="9"/>
      <c r="F200" s="10"/>
      <c r="G200" s="23"/>
      <c r="H200" s="46"/>
      <c r="I200" s="31"/>
    </row>
    <row r="201" spans="1:9" x14ac:dyDescent="0.15">
      <c r="A201" s="62"/>
      <c r="B201" s="70" t="s">
        <v>185</v>
      </c>
      <c r="C201" s="70"/>
      <c r="D201" s="70"/>
      <c r="E201" s="70"/>
      <c r="F201" s="70"/>
      <c r="G201" s="70"/>
      <c r="H201" s="70"/>
      <c r="I201" s="71"/>
    </row>
    <row r="202" spans="1:9" x14ac:dyDescent="0.15">
      <c r="A202" s="37"/>
      <c r="B202" s="32"/>
      <c r="C202" s="38"/>
      <c r="D202" s="38" t="s">
        <v>14</v>
      </c>
      <c r="E202" s="38"/>
      <c r="F202" s="33"/>
      <c r="G202" s="37" t="s">
        <v>15</v>
      </c>
      <c r="H202" s="37" t="s">
        <v>16</v>
      </c>
      <c r="I202" s="37" t="s">
        <v>17</v>
      </c>
    </row>
    <row r="203" spans="1:9" x14ac:dyDescent="0.15">
      <c r="A203" s="39" t="s">
        <v>18</v>
      </c>
      <c r="B203" s="40"/>
      <c r="D203" t="s">
        <v>19</v>
      </c>
      <c r="F203" s="41"/>
      <c r="G203" s="39" t="s">
        <v>20</v>
      </c>
      <c r="H203" s="39" t="s">
        <v>21</v>
      </c>
      <c r="I203" s="39" t="s">
        <v>22</v>
      </c>
    </row>
    <row r="204" spans="1:9" x14ac:dyDescent="0.15">
      <c r="A204" s="39" t="s">
        <v>23</v>
      </c>
      <c r="B204" s="40"/>
      <c r="F204" s="41"/>
      <c r="G204" s="39"/>
      <c r="H204" s="39" t="s">
        <v>24</v>
      </c>
      <c r="I204" s="39" t="s">
        <v>24</v>
      </c>
    </row>
    <row r="205" spans="1:9" x14ac:dyDescent="0.15">
      <c r="A205" s="42"/>
      <c r="B205" s="43"/>
      <c r="C205" s="44"/>
      <c r="D205" s="45" t="s">
        <v>25</v>
      </c>
      <c r="E205" s="44"/>
      <c r="F205" s="46"/>
      <c r="G205" s="12" t="s">
        <v>26</v>
      </c>
      <c r="H205" s="47" t="s">
        <v>27</v>
      </c>
      <c r="I205" s="47" t="s">
        <v>28</v>
      </c>
    </row>
    <row r="206" spans="1:9" x14ac:dyDescent="0.15">
      <c r="A206" s="37">
        <f>A187+1</f>
        <v>46</v>
      </c>
      <c r="B206" s="38" t="s">
        <v>186</v>
      </c>
      <c r="C206" s="38"/>
      <c r="D206" s="38"/>
      <c r="E206" s="38"/>
      <c r="F206" s="38"/>
      <c r="G206" s="48" t="s">
        <v>38</v>
      </c>
      <c r="H206" s="51">
        <v>0</v>
      </c>
      <c r="I206" s="51">
        <v>0</v>
      </c>
    </row>
    <row r="207" spans="1:9" x14ac:dyDescent="0.15">
      <c r="A207" s="37">
        <f t="shared" ref="A207:A214" si="5">A206+1</f>
        <v>47</v>
      </c>
      <c r="B207" s="38" t="s">
        <v>187</v>
      </c>
      <c r="C207" s="38"/>
      <c r="D207" s="38"/>
      <c r="E207" s="38"/>
      <c r="F207" s="38"/>
      <c r="G207" s="48" t="s">
        <v>38</v>
      </c>
      <c r="H207" s="51">
        <v>2180334</v>
      </c>
      <c r="I207" s="51">
        <v>-91705</v>
      </c>
    </row>
    <row r="208" spans="1:9" x14ac:dyDescent="0.15">
      <c r="A208" s="37">
        <f t="shared" si="5"/>
        <v>48</v>
      </c>
      <c r="B208" s="38" t="s">
        <v>188</v>
      </c>
      <c r="C208" s="38"/>
      <c r="D208" s="38"/>
      <c r="E208" s="38"/>
      <c r="F208" s="38"/>
      <c r="G208" s="48"/>
      <c r="H208" s="51">
        <v>29272240</v>
      </c>
      <c r="I208" s="51">
        <v>20435688</v>
      </c>
    </row>
    <row r="209" spans="1:9" x14ac:dyDescent="0.15">
      <c r="A209" s="37">
        <f t="shared" si="5"/>
        <v>49</v>
      </c>
      <c r="B209" s="55" t="s">
        <v>189</v>
      </c>
      <c r="C209" s="55"/>
      <c r="D209" s="55"/>
      <c r="E209" s="55"/>
      <c r="F209" s="55"/>
      <c r="G209" s="48"/>
      <c r="H209" s="51">
        <v>37884</v>
      </c>
      <c r="I209" s="51">
        <v>462645</v>
      </c>
    </row>
    <row r="210" spans="1:9" x14ac:dyDescent="0.15">
      <c r="A210" s="37">
        <f t="shared" si="5"/>
        <v>50</v>
      </c>
      <c r="B210" s="55" t="s">
        <v>190</v>
      </c>
      <c r="C210" s="55"/>
      <c r="D210" s="55"/>
      <c r="E210" s="55"/>
      <c r="F210" s="55"/>
      <c r="G210" s="48"/>
      <c r="H210" s="51">
        <v>13776386</v>
      </c>
      <c r="I210" s="51">
        <v>12312124</v>
      </c>
    </row>
    <row r="211" spans="1:9" x14ac:dyDescent="0.15">
      <c r="A211" s="37">
        <f t="shared" si="5"/>
        <v>51</v>
      </c>
      <c r="B211" s="72" t="s">
        <v>191</v>
      </c>
      <c r="C211" s="55"/>
      <c r="D211" s="55"/>
      <c r="E211" s="55"/>
      <c r="F211" s="55"/>
      <c r="G211" s="48"/>
      <c r="H211" s="51">
        <v>-2267403</v>
      </c>
      <c r="I211" s="51">
        <v>-1098448</v>
      </c>
    </row>
    <row r="212" spans="1:9" x14ac:dyDescent="0.15">
      <c r="A212" s="37">
        <f t="shared" si="5"/>
        <v>52</v>
      </c>
      <c r="B212" s="55" t="s">
        <v>192</v>
      </c>
      <c r="C212" s="55"/>
      <c r="D212" s="55"/>
      <c r="E212" s="55"/>
      <c r="F212" s="55"/>
      <c r="G212" s="48"/>
      <c r="H212" s="51">
        <v>0</v>
      </c>
      <c r="I212" s="51">
        <v>0</v>
      </c>
    </row>
    <row r="213" spans="1:9" x14ac:dyDescent="0.15">
      <c r="A213" s="37">
        <f t="shared" si="5"/>
        <v>53</v>
      </c>
      <c r="B213" s="72" t="s">
        <v>193</v>
      </c>
      <c r="C213" s="55"/>
      <c r="D213" s="55"/>
      <c r="E213" s="55"/>
      <c r="F213" s="55"/>
      <c r="G213" s="48"/>
      <c r="H213" s="51">
        <v>0</v>
      </c>
      <c r="I213" s="51">
        <v>0</v>
      </c>
    </row>
    <row r="214" spans="1:9" x14ac:dyDescent="0.15">
      <c r="A214" s="37">
        <f t="shared" si="5"/>
        <v>54</v>
      </c>
      <c r="B214" s="73" t="s">
        <v>194</v>
      </c>
      <c r="C214" s="55"/>
      <c r="D214" s="55"/>
      <c r="E214" s="55"/>
      <c r="F214" s="17" t="s">
        <v>195</v>
      </c>
      <c r="G214" s="56"/>
      <c r="H214" s="50">
        <f>SUM(H179:H213)</f>
        <v>960532603</v>
      </c>
      <c r="I214" s="50">
        <f>SUM(I179:I187,I206:I213)</f>
        <v>780080934</v>
      </c>
    </row>
    <row r="215" spans="1:9" x14ac:dyDescent="0.15">
      <c r="A215" s="37">
        <f>A214+1</f>
        <v>55</v>
      </c>
      <c r="B215" s="38"/>
      <c r="C215" s="38"/>
      <c r="D215" s="38" t="s">
        <v>196</v>
      </c>
      <c r="E215" s="38"/>
      <c r="F215" s="38"/>
      <c r="G215" s="48"/>
      <c r="H215" s="64" t="s">
        <v>14</v>
      </c>
      <c r="I215" s="49" t="s">
        <v>14</v>
      </c>
    </row>
    <row r="216" spans="1:9" x14ac:dyDescent="0.15">
      <c r="A216" s="37">
        <f t="shared" ref="A216:A226" si="6">A215+1</f>
        <v>56</v>
      </c>
      <c r="B216" s="38" t="s">
        <v>197</v>
      </c>
      <c r="C216" s="38"/>
      <c r="D216" s="38"/>
      <c r="E216" s="38"/>
      <c r="F216" s="38"/>
      <c r="G216" s="48"/>
      <c r="H216" s="50">
        <v>369334633</v>
      </c>
      <c r="I216" s="50">
        <v>224361474</v>
      </c>
    </row>
    <row r="217" spans="1:9" x14ac:dyDescent="0.15">
      <c r="A217" s="37">
        <f t="shared" si="6"/>
        <v>57</v>
      </c>
      <c r="B217" s="38" t="s">
        <v>198</v>
      </c>
      <c r="C217" s="38"/>
      <c r="D217" s="38"/>
      <c r="E217" s="38"/>
      <c r="F217" s="38"/>
      <c r="G217" s="48" t="s">
        <v>199</v>
      </c>
      <c r="H217" s="51">
        <v>13391911</v>
      </c>
      <c r="I217" s="51">
        <v>14339525</v>
      </c>
    </row>
    <row r="218" spans="1:9" x14ac:dyDescent="0.15">
      <c r="A218" s="37">
        <f t="shared" si="6"/>
        <v>58</v>
      </c>
      <c r="B218" s="38" t="s">
        <v>200</v>
      </c>
      <c r="C218" s="38"/>
      <c r="D218" s="38"/>
      <c r="E218" s="38"/>
      <c r="F218" s="38"/>
      <c r="G218" s="48"/>
      <c r="H218" s="51">
        <v>0</v>
      </c>
      <c r="I218" s="51">
        <v>0</v>
      </c>
    </row>
    <row r="219" spans="1:9" x14ac:dyDescent="0.15">
      <c r="A219" s="37">
        <f t="shared" si="6"/>
        <v>59</v>
      </c>
      <c r="B219" s="38" t="s">
        <v>201</v>
      </c>
      <c r="C219" s="38"/>
      <c r="D219" s="38"/>
      <c r="E219" s="38"/>
      <c r="F219" s="38"/>
      <c r="G219" s="48">
        <v>269</v>
      </c>
      <c r="H219" s="51">
        <v>286142396</v>
      </c>
      <c r="I219" s="51">
        <v>255467215</v>
      </c>
    </row>
    <row r="220" spans="1:9" x14ac:dyDescent="0.15">
      <c r="A220" s="37">
        <f t="shared" si="6"/>
        <v>60</v>
      </c>
      <c r="B220" s="38" t="s">
        <v>202</v>
      </c>
      <c r="C220" s="38"/>
      <c r="D220" s="38"/>
      <c r="E220" s="38"/>
      <c r="F220" s="38"/>
      <c r="G220" s="48">
        <v>278</v>
      </c>
      <c r="H220" s="51">
        <v>825813382</v>
      </c>
      <c r="I220" s="51">
        <v>811343420</v>
      </c>
    </row>
    <row r="221" spans="1:9" x14ac:dyDescent="0.15">
      <c r="A221" s="37">
        <f t="shared" si="6"/>
        <v>61</v>
      </c>
      <c r="B221" s="38" t="s">
        <v>203</v>
      </c>
      <c r="C221" s="38"/>
      <c r="D221" s="38"/>
      <c r="E221" s="38"/>
      <c r="F221" s="38"/>
      <c r="G221" s="48" t="s">
        <v>38</v>
      </c>
      <c r="H221" s="51">
        <v>0</v>
      </c>
      <c r="I221" s="51">
        <v>0</v>
      </c>
    </row>
    <row r="222" spans="1:9" x14ac:dyDescent="0.15">
      <c r="A222" s="37">
        <f t="shared" si="6"/>
        <v>62</v>
      </c>
      <c r="B222" s="38" t="s">
        <v>204</v>
      </c>
      <c r="C222" s="38"/>
      <c r="D222" s="38"/>
      <c r="E222" s="38"/>
      <c r="F222" s="38"/>
      <c r="G222" s="48" t="s">
        <v>205</v>
      </c>
      <c r="H222" s="51">
        <v>62086297</v>
      </c>
      <c r="I222" s="51">
        <v>65216359</v>
      </c>
    </row>
    <row r="223" spans="1:9" x14ac:dyDescent="0.15">
      <c r="A223" s="37">
        <f t="shared" si="6"/>
        <v>63</v>
      </c>
      <c r="B223" s="38" t="s">
        <v>206</v>
      </c>
      <c r="C223" s="38"/>
      <c r="D223" s="38"/>
      <c r="E223" s="38"/>
      <c r="F223" s="38"/>
      <c r="G223" s="48"/>
      <c r="H223" s="51">
        <v>3975598601</v>
      </c>
      <c r="I223" s="51">
        <v>3863155756</v>
      </c>
    </row>
    <row r="224" spans="1:9" x14ac:dyDescent="0.15">
      <c r="A224" s="37">
        <f t="shared" si="6"/>
        <v>64</v>
      </c>
      <c r="B224" s="38" t="s">
        <v>207</v>
      </c>
      <c r="C224" s="38"/>
      <c r="D224" s="38"/>
      <c r="E224" s="38"/>
      <c r="F224" s="38"/>
      <c r="G224" s="48"/>
      <c r="H224" s="51">
        <v>268067680</v>
      </c>
      <c r="I224" s="51">
        <v>282560480</v>
      </c>
    </row>
    <row r="225" spans="1:9" x14ac:dyDescent="0.15">
      <c r="A225" s="37">
        <f t="shared" si="6"/>
        <v>65</v>
      </c>
      <c r="B225" s="38" t="s">
        <v>208</v>
      </c>
      <c r="C225" s="38"/>
      <c r="D225" s="38"/>
      <c r="E225" s="18" t="s">
        <v>209</v>
      </c>
      <c r="F225" s="38"/>
      <c r="G225" s="48"/>
      <c r="H225" s="50">
        <f>SUM(H216:H224)</f>
        <v>5800434900</v>
      </c>
      <c r="I225" s="50">
        <f>SUM(I216:I224)</f>
        <v>5516444229</v>
      </c>
    </row>
    <row r="226" spans="1:9" x14ac:dyDescent="0.15">
      <c r="A226" s="37">
        <f t="shared" si="6"/>
        <v>66</v>
      </c>
      <c r="B226" s="38" t="s">
        <v>210</v>
      </c>
      <c r="C226" s="38"/>
      <c r="D226" s="38"/>
      <c r="E226" s="18" t="s">
        <v>211</v>
      </c>
      <c r="F226" s="38"/>
      <c r="G226" s="48"/>
      <c r="H226" s="50">
        <f>H158+H166+H177+H214+H225</f>
        <v>27750810774</v>
      </c>
      <c r="I226" s="50">
        <f>I158+I166+I177+I214+I225</f>
        <v>26291867530</v>
      </c>
    </row>
    <row r="227" spans="1:9" x14ac:dyDescent="0.15">
      <c r="A227" s="32"/>
      <c r="B227" s="38"/>
      <c r="C227" s="38"/>
      <c r="D227" s="38"/>
      <c r="E227" s="38"/>
      <c r="F227" s="38"/>
      <c r="G227" s="38"/>
      <c r="H227" s="74">
        <f>H226-H121</f>
        <v>0</v>
      </c>
      <c r="I227" s="74">
        <f>I226-I121</f>
        <v>0</v>
      </c>
    </row>
    <row r="228" spans="1:9" x14ac:dyDescent="0.15">
      <c r="A228" s="40"/>
      <c r="I228" s="41"/>
    </row>
    <row r="229" spans="1:9" x14ac:dyDescent="0.15">
      <c r="A229" s="40"/>
      <c r="I229" s="41"/>
    </row>
    <row r="230" spans="1:9" x14ac:dyDescent="0.15">
      <c r="A230" s="40"/>
      <c r="I230" s="41"/>
    </row>
    <row r="231" spans="1:9" x14ac:dyDescent="0.15">
      <c r="A231" s="40"/>
      <c r="I231" s="41"/>
    </row>
    <row r="232" spans="1:9" x14ac:dyDescent="0.15">
      <c r="A232" s="75"/>
      <c r="I232" s="41"/>
    </row>
    <row r="233" spans="1:9" x14ac:dyDescent="0.15">
      <c r="A233" s="43"/>
      <c r="B233" s="44"/>
      <c r="C233" s="44"/>
      <c r="D233" s="44"/>
      <c r="E233" s="44"/>
      <c r="F233" s="44"/>
      <c r="G233" s="66"/>
      <c r="H233" s="44"/>
      <c r="I233" s="46"/>
    </row>
    <row r="235" spans="1:9" ht="12.75" x14ac:dyDescent="0.2">
      <c r="A235" s="14"/>
      <c r="B235" s="14"/>
      <c r="C235" s="14"/>
      <c r="F235" s="22"/>
      <c r="G235" s="22"/>
      <c r="H235" t="s">
        <v>14</v>
      </c>
    </row>
  </sheetData>
  <mergeCells count="28">
    <mergeCell ref="A191:I191"/>
    <mergeCell ref="A192:I192"/>
    <mergeCell ref="A193:I193"/>
    <mergeCell ref="A195:I195"/>
    <mergeCell ref="A130:I130"/>
    <mergeCell ref="A132:I132"/>
    <mergeCell ref="A188:I188"/>
    <mergeCell ref="A189:I189"/>
    <mergeCell ref="A190:I190"/>
    <mergeCell ref="A125:I125"/>
    <mergeCell ref="A126:I126"/>
    <mergeCell ref="A127:I127"/>
    <mergeCell ref="A128:I128"/>
    <mergeCell ref="A129:I129"/>
    <mergeCell ref="A78:I78"/>
    <mergeCell ref="A80:I80"/>
    <mergeCell ref="A8:I8"/>
    <mergeCell ref="A1:I1"/>
    <mergeCell ref="A2:I2"/>
    <mergeCell ref="A3:I3"/>
    <mergeCell ref="A4:I4"/>
    <mergeCell ref="A5:I5"/>
    <mergeCell ref="A6:I6"/>
    <mergeCell ref="A73:I73"/>
    <mergeCell ref="A74:I74"/>
    <mergeCell ref="A75:I75"/>
    <mergeCell ref="A76:I76"/>
    <mergeCell ref="A77:I77"/>
  </mergeCells>
  <phoneticPr fontId="0" type="noConversion"/>
  <printOptions horizontalCentered="1"/>
  <pageMargins left="0.72499999999999998" right="0.72499999999999998" top="0.703125" bottom="0.25" header="0.5" footer="0.5"/>
  <pageSetup scale="90" fitToHeight="0" orientation="portrait" r:id="rId1"/>
  <headerFooter alignWithMargins="0">
    <oddHeader>&amp;C &amp;RPage &amp;P of &amp;N</oddHeader>
  </headerFooter>
  <rowBreaks count="3" manualBreakCount="3">
    <brk id="72" max="16383" man="1"/>
    <brk id="124" max="16383" man="1"/>
    <brk id="18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Schedule A</vt:lpstr>
      <vt:lpstr>DETAIL</vt:lpstr>
      <vt:lpstr>MPS_PAGES</vt:lpstr>
      <vt:lpstr>'Schedule 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2026-08-17T16:07:29Z</dcterms:created>
  <dcterms:modified xsi:type="dcterms:W3CDTF">2026-08-17T16:07:32Z</dcterms:modified>
  <cp:category/>
  <cp:contentStatus/>
</cp:coreProperties>
</file>