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684053FC-F3B1-4337-810D-BC9D6505CF6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Sheet1!$A$1:$K$132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9" i="1" l="1"/>
  <c r="D85" i="1"/>
  <c r="G85" i="1" s="1"/>
  <c r="D86" i="1"/>
  <c r="G86" i="1" s="1"/>
  <c r="D87" i="1"/>
  <c r="G87" i="1" s="1"/>
  <c r="D88" i="1"/>
  <c r="G88" i="1" s="1"/>
  <c r="D84" i="1"/>
  <c r="G84" i="1" s="1"/>
  <c r="D123" i="1" l="1"/>
  <c r="G123" i="1" s="1"/>
  <c r="D124" i="1"/>
  <c r="G124" i="1" s="1"/>
  <c r="D125" i="1"/>
  <c r="G125" i="1" s="1"/>
  <c r="D126" i="1"/>
  <c r="G126" i="1" s="1"/>
  <c r="D122" i="1"/>
  <c r="G122" i="1" s="1"/>
  <c r="F127" i="1"/>
  <c r="E127" i="1"/>
  <c r="F55" i="1"/>
  <c r="G127" i="1" l="1"/>
  <c r="F112" i="1" l="1"/>
  <c r="E112" i="1"/>
  <c r="F89" i="1"/>
  <c r="E89" i="1"/>
  <c r="A16" i="1" l="1"/>
  <c r="A17" i="1" s="1"/>
  <c r="A18" i="1" s="1"/>
  <c r="A19" i="1" s="1"/>
  <c r="D52" i="1" l="1"/>
  <c r="G52" i="1" s="1"/>
  <c r="D50" i="1"/>
  <c r="A20" i="1"/>
  <c r="A21" i="1" s="1"/>
  <c r="A22" i="1" s="1"/>
  <c r="A23" i="1" s="1"/>
  <c r="A24" i="1" s="1"/>
  <c r="A25" i="1" s="1"/>
  <c r="A26" i="1" s="1"/>
  <c r="A27" i="1" s="1"/>
  <c r="A28" i="1" s="1"/>
  <c r="A29" i="1" s="1"/>
  <c r="A30" i="1" l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D51" i="1"/>
  <c r="G51" i="1" s="1"/>
  <c r="D54" i="1"/>
  <c r="G54" i="1" s="1"/>
  <c r="D107" i="1"/>
  <c r="G107" i="1" s="1"/>
  <c r="D53" i="1"/>
  <c r="G53" i="1" s="1"/>
  <c r="A42" i="1" l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D55" i="1"/>
  <c r="H55" i="1"/>
  <c r="D109" i="1"/>
  <c r="G109" i="1" s="1"/>
  <c r="A56" i="1" l="1"/>
  <c r="A57" i="1" s="1"/>
  <c r="A58" i="1" s="1"/>
  <c r="A59" i="1" s="1"/>
  <c r="G89" i="1"/>
  <c r="D111" i="1"/>
  <c r="G111" i="1" s="1"/>
  <c r="A60" i="1" l="1"/>
  <c r="A82" i="1" s="1"/>
  <c r="D110" i="1"/>
  <c r="G110" i="1" s="1"/>
  <c r="D89" i="1"/>
  <c r="A83" i="1" l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D108" i="1"/>
  <c r="G108" i="1" s="1"/>
  <c r="H89" i="1"/>
  <c r="A97" i="1" l="1"/>
  <c r="A98" i="1" s="1"/>
  <c r="A99" i="1" s="1"/>
  <c r="G112" i="1"/>
  <c r="D112" i="1"/>
  <c r="A100" i="1" l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H112" i="1"/>
  <c r="A118" i="1" l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H127" i="1"/>
  <c r="D127" i="1"/>
  <c r="G50" i="1" l="1"/>
  <c r="G55" i="1" s="1"/>
  <c r="E55" i="1"/>
</calcChain>
</file>

<file path=xl/sharedStrings.xml><?xml version="1.0" encoding="utf-8"?>
<sst xmlns="http://schemas.openxmlformats.org/spreadsheetml/2006/main" count="114" uniqueCount="57">
  <si>
    <t>Line</t>
  </si>
  <si>
    <t>No</t>
  </si>
  <si>
    <t>Utility: MidAmerican Energy Company</t>
  </si>
  <si>
    <t>(a)</t>
  </si>
  <si>
    <t>(b)</t>
  </si>
  <si>
    <t>SCHEDULE D-4</t>
  </si>
  <si>
    <t>Additions</t>
  </si>
  <si>
    <t>Retirements</t>
  </si>
  <si>
    <t>RULE 20:10:13:58</t>
  </si>
  <si>
    <t>Function</t>
  </si>
  <si>
    <t>Beginning</t>
  </si>
  <si>
    <t>Balance</t>
  </si>
  <si>
    <t>Ending</t>
  </si>
  <si>
    <t>Intangible Plant</t>
  </si>
  <si>
    <t>Distribution</t>
  </si>
  <si>
    <t>General Plant</t>
  </si>
  <si>
    <t>(c)</t>
  </si>
  <si>
    <t>(d)</t>
  </si>
  <si>
    <t>(e)</t>
  </si>
  <si>
    <t>(f)</t>
  </si>
  <si>
    <t>Total Plant</t>
  </si>
  <si>
    <t>Transfers *</t>
  </si>
  <si>
    <t>* Transfers include changes in allocation factors between years</t>
  </si>
  <si>
    <t>Gas Production</t>
  </si>
  <si>
    <t>Storage Plant</t>
  </si>
  <si>
    <t>(b)+(c)+(d)+(e)</t>
  </si>
  <si>
    <t>Test Year Ending December 31, 2025</t>
  </si>
  <si>
    <t>Docket No. NG26-XXXX</t>
  </si>
  <si>
    <t>Individual Responsible: Kalyn Schooler</t>
  </si>
  <si>
    <t>Plant Account Working Papers for December 31, 2020 through December 31, 2025</t>
  </si>
  <si>
    <t>Transfers/Other *</t>
  </si>
  <si>
    <t xml:space="preserve">Line 6, Column (c) additions include blanket project A5632, worth $4,103,599.05 for gas services. </t>
  </si>
  <si>
    <t xml:space="preserve">Line 6, Column (c) additions include blanket project A5631, worth $2,574,544.42 for gas mains for new business. </t>
  </si>
  <si>
    <t xml:space="preserve">Line 6, Column (c) additions include blanket project A5004, worth $2,265,887.46 for gas meters. </t>
  </si>
  <si>
    <t xml:space="preserve">Line 21, Column (c) additions include blanket project A5632, worth $5,545,035.40 for gas services. </t>
  </si>
  <si>
    <t xml:space="preserve">Line 39, Column (c) additions include blanket project A5004, worth $2,896,127.36 for gas meters. </t>
  </si>
  <si>
    <t xml:space="preserve">Line 39, Column (c) additions include blanket project A5632, worth $4,220,617.21 for gas services. </t>
  </si>
  <si>
    <t xml:space="preserve">Line 52, Column (c) additions include blanket project A5004, worth $3,121,222.96 for gas meters. </t>
  </si>
  <si>
    <t xml:space="preserve">Line 52, Column (c) additions include blanket project A5632, worth $3,167,380.60 for gas services. </t>
  </si>
  <si>
    <t>Line 52, Column (c) additions include project G9BDC, worth $1,438,817.17 for new tap installation in Harrisburg.</t>
  </si>
  <si>
    <t>Line 52, Column (c) additions include project G9BAP, worth $1,901,904.75 for Gas ERT Meters.</t>
  </si>
  <si>
    <t>Line 52, Column (c) additions include project G99B4, worth $1,053,452.81 for extension and replacement of Brandon area.</t>
  </si>
  <si>
    <t>Line 52, Column (c) additions include project G99BW, worth $3,219,705.39 for extension from Ellis TBS to Madison/La Mesa area.</t>
  </si>
  <si>
    <t>Line 52, Column (c) additions include project G99BX, worth $1,236,050.79 for expansion in LaMesa &amp; 60th St.</t>
  </si>
  <si>
    <t>Line 52, Column (c) additions include project G9BDQ, worth $1,066,914.60 for upgrading main and regulator stations near 60th St. N.</t>
  </si>
  <si>
    <t>Line 52, Column (c) additions include project G99I0, worth $1,054,787.04 for main and regulator station to Tea service territory.</t>
  </si>
  <si>
    <t xml:space="preserve">Line 75, Column (c) additions include blanket project A5004/CAPGDS1000000040, worth $1,466,337.86 for gas meters. </t>
  </si>
  <si>
    <t>Line 75, Column (c) additions include project G9BLS/CAPGDS1000000878, worth $1,987,533.77 for Gas ERT Meters.</t>
  </si>
  <si>
    <t xml:space="preserve">Line 88, Column (c) additions include blanket project A5004/CAPGDS1000000040, worth $1,412,461.43 for gas meters. </t>
  </si>
  <si>
    <t>Line 88, Column (c) additions include project CAPGDS1000000935, worth $1,987,533.77 for Gas ERT Meters.</t>
  </si>
  <si>
    <t>Line 22, Column (c) additions include project S02SC, worth $4,325,625.66 for the remodel of the Sioux Falls service center.</t>
  </si>
  <si>
    <t xml:space="preserve">Line 22, Column (c) additions include project G9A17, worth $3,195,959.50 for extension to the Sioux Falls service center. </t>
  </si>
  <si>
    <t xml:space="preserve">Line 21, Column (c) additions include blanket project A5631, worth $3,445,544.78 for gas mains for new business. </t>
  </si>
  <si>
    <t xml:space="preserve">Line 21, Column (c) additions include blanket project A5004, worth $1,839,101.55 for gas meters. </t>
  </si>
  <si>
    <t xml:space="preserve">Line 21, Column (c) additions include project G99HG, worth $1,057,036.79 for gas mains installed for the expansion of Highway 115. </t>
  </si>
  <si>
    <t>No.</t>
  </si>
  <si>
    <t>Docket No. NG26-___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</si>
</sst>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39" fontId="2" fillId="0" borderId="0" xfId="0" applyNumberFormat="1" applyFont="1"/>
    <xf numFmtId="39" fontId="2" fillId="0" borderId="0" xfId="0" applyNumberFormat="1" applyFont="1" applyAlignment="1">
      <alignment horizontal="center"/>
    </xf>
    <xf numFmtId="39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left"/>
    </xf>
    <xf numFmtId="14" fontId="2" fillId="0" borderId="0" xfId="0" applyNumberFormat="1" applyFont="1"/>
    <xf numFmtId="0" fontId="2" fillId="0" borderId="0" xfId="0" applyFont="1" applyAlignment="1">
      <alignment horizontal="left"/>
    </xf>
    <xf numFmtId="39" fontId="2" fillId="0" borderId="0" xfId="1" applyNumberFormat="1" applyFont="1"/>
    <xf numFmtId="39" fontId="2" fillId="0" borderId="1" xfId="1" applyNumberFormat="1" applyFont="1" applyBorder="1"/>
    <xf numFmtId="39" fontId="2" fillId="0" borderId="1" xfId="0" applyNumberFormat="1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0" xfId="0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2"/>
  <sheetViews>
    <sheetView tabSelected="1" view="pageLayout" zoomScaleNormal="100" workbookViewId="0">
      <selection sqref="A1:H1"/>
    </sheetView>
  </sheetViews>
  <sheetFormatPr defaultColWidth="9.140625" defaultRowHeight="12.75" x14ac:dyDescent="0.2"/>
  <cols>
    <col min="1" max="1" width="4.28515625" style="1" customWidth="1"/>
    <col min="2" max="2" width="0.85546875" style="1" customWidth="1"/>
    <col min="3" max="3" width="16.85546875" style="1" customWidth="1"/>
    <col min="4" max="4" width="14" style="1" bestFit="1" customWidth="1"/>
    <col min="5" max="5" width="13.140625" style="5" customWidth="1"/>
    <col min="6" max="6" width="12.7109375" style="5" bestFit="1" customWidth="1"/>
    <col min="7" max="7" width="15.28515625" style="5" customWidth="1"/>
    <col min="8" max="8" width="17.28515625" style="5" customWidth="1"/>
    <col min="9" max="9" width="0.85546875" style="1" customWidth="1"/>
    <col min="10" max="10" width="9.140625" style="1"/>
    <col min="11" max="11" width="11.42578125" style="1" bestFit="1" customWidth="1"/>
    <col min="12" max="12" width="9.140625" style="1"/>
    <col min="13" max="13" width="11.42578125" style="1" bestFit="1" customWidth="1"/>
    <col min="14" max="14" width="12.85546875" style="1" bestFit="1" customWidth="1"/>
    <col min="15" max="16384" width="9.140625" style="1"/>
  </cols>
  <sheetData>
    <row r="1" spans="1:8" x14ac:dyDescent="0.2">
      <c r="A1" s="15" t="s">
        <v>8</v>
      </c>
      <c r="B1" s="15"/>
      <c r="C1" s="15"/>
      <c r="D1" s="15"/>
      <c r="E1" s="15"/>
      <c r="F1" s="15"/>
      <c r="G1" s="15"/>
      <c r="H1" s="15"/>
    </row>
    <row r="2" spans="1:8" x14ac:dyDescent="0.2">
      <c r="A2" s="17" t="s">
        <v>5</v>
      </c>
      <c r="B2" s="17"/>
      <c r="C2" s="17"/>
      <c r="D2" s="17"/>
      <c r="E2" s="17"/>
      <c r="F2" s="17"/>
      <c r="G2" s="17"/>
      <c r="H2" s="17"/>
    </row>
    <row r="3" spans="1:8" x14ac:dyDescent="0.2">
      <c r="A3" s="15" t="s">
        <v>29</v>
      </c>
      <c r="B3" s="15"/>
      <c r="C3" s="15"/>
      <c r="D3" s="15"/>
      <c r="E3" s="15"/>
      <c r="F3" s="15"/>
      <c r="G3" s="15"/>
      <c r="H3" s="15"/>
    </row>
    <row r="4" spans="1:8" x14ac:dyDescent="0.2">
      <c r="A4" s="15" t="s">
        <v>26</v>
      </c>
      <c r="B4" s="15"/>
      <c r="C4" s="15"/>
      <c r="D4" s="15"/>
      <c r="E4" s="15"/>
      <c r="F4" s="15"/>
      <c r="G4" s="15"/>
      <c r="H4" s="15"/>
    </row>
    <row r="5" spans="1:8" x14ac:dyDescent="0.2">
      <c r="A5" s="15" t="s">
        <v>2</v>
      </c>
      <c r="B5" s="15"/>
      <c r="C5" s="15"/>
      <c r="D5" s="15"/>
      <c r="E5" s="15"/>
      <c r="F5" s="15"/>
      <c r="G5" s="15"/>
      <c r="H5" s="15"/>
    </row>
    <row r="6" spans="1:8" x14ac:dyDescent="0.2">
      <c r="A6" s="15" t="s">
        <v>56</v>
      </c>
      <c r="B6" s="15"/>
      <c r="C6" s="15"/>
      <c r="D6" s="15"/>
      <c r="E6" s="15"/>
      <c r="F6" s="15"/>
      <c r="G6" s="15"/>
      <c r="H6" s="15"/>
    </row>
    <row r="8" spans="1:8" x14ac:dyDescent="0.2">
      <c r="A8" s="16" t="s">
        <v>28</v>
      </c>
      <c r="B8" s="16"/>
      <c r="C8" s="16"/>
      <c r="D8" s="16"/>
      <c r="E8" s="16"/>
      <c r="F8" s="16"/>
      <c r="G8" s="16"/>
      <c r="H8" s="16"/>
    </row>
    <row r="10" spans="1:8" x14ac:dyDescent="0.2">
      <c r="D10" s="15"/>
      <c r="E10" s="15"/>
      <c r="F10" s="15"/>
      <c r="G10" s="15"/>
      <c r="H10" s="15"/>
    </row>
    <row r="11" spans="1:8" x14ac:dyDescent="0.2">
      <c r="A11" s="1" t="s">
        <v>0</v>
      </c>
      <c r="D11" s="3" t="s">
        <v>10</v>
      </c>
      <c r="F11" s="6"/>
      <c r="G11" s="6"/>
      <c r="H11" s="6" t="s">
        <v>12</v>
      </c>
    </row>
    <row r="12" spans="1:8" x14ac:dyDescent="0.2">
      <c r="A12" s="1" t="s">
        <v>55</v>
      </c>
      <c r="C12" s="4" t="s">
        <v>9</v>
      </c>
      <c r="D12" s="4" t="s">
        <v>11</v>
      </c>
      <c r="E12" s="7" t="s">
        <v>6</v>
      </c>
      <c r="F12" s="7" t="s">
        <v>7</v>
      </c>
      <c r="G12" s="7" t="s">
        <v>30</v>
      </c>
      <c r="H12" s="7" t="s">
        <v>11</v>
      </c>
    </row>
    <row r="13" spans="1:8" x14ac:dyDescent="0.2">
      <c r="C13" s="8" t="s">
        <v>3</v>
      </c>
      <c r="D13" s="8" t="s">
        <v>4</v>
      </c>
      <c r="E13" s="6" t="s">
        <v>16</v>
      </c>
      <c r="F13" s="6" t="s">
        <v>17</v>
      </c>
      <c r="G13" s="6" t="s">
        <v>18</v>
      </c>
      <c r="H13" s="6" t="s">
        <v>19</v>
      </c>
    </row>
    <row r="14" spans="1:8" x14ac:dyDescent="0.2">
      <c r="C14" s="2"/>
      <c r="E14" s="6"/>
      <c r="F14" s="6"/>
      <c r="G14" s="6"/>
      <c r="H14" s="6" t="s">
        <v>25</v>
      </c>
    </row>
    <row r="15" spans="1:8" x14ac:dyDescent="0.2">
      <c r="A15" s="1">
        <v>1</v>
      </c>
      <c r="C15" s="9">
        <v>2020</v>
      </c>
      <c r="D15" s="10"/>
    </row>
    <row r="16" spans="1:8" x14ac:dyDescent="0.2">
      <c r="A16" s="1">
        <f>A15+1</f>
        <v>2</v>
      </c>
      <c r="C16" s="2"/>
      <c r="D16" s="2"/>
      <c r="E16" s="6"/>
      <c r="F16" s="6"/>
      <c r="G16" s="6"/>
    </row>
    <row r="17" spans="1:8" x14ac:dyDescent="0.2">
      <c r="A17" s="1">
        <f t="shared" ref="A17:A60" si="0">A16+1</f>
        <v>3</v>
      </c>
      <c r="C17" s="11" t="s">
        <v>13</v>
      </c>
      <c r="D17" s="12">
        <v>3508429.7800000003</v>
      </c>
      <c r="E17" s="5">
        <v>87391.144274999999</v>
      </c>
      <c r="F17" s="5">
        <v>0</v>
      </c>
      <c r="G17" s="5">
        <v>-17890.514275000431</v>
      </c>
      <c r="H17" s="5">
        <v>3577930.4099999997</v>
      </c>
    </row>
    <row r="18" spans="1:8" x14ac:dyDescent="0.2">
      <c r="A18" s="1">
        <f t="shared" si="0"/>
        <v>4</v>
      </c>
      <c r="C18" s="11" t="s">
        <v>23</v>
      </c>
      <c r="D18" s="12">
        <v>0</v>
      </c>
      <c r="E18" s="5">
        <v>0</v>
      </c>
      <c r="F18" s="5">
        <v>0</v>
      </c>
      <c r="G18" s="5">
        <v>0</v>
      </c>
      <c r="H18" s="5">
        <v>0</v>
      </c>
    </row>
    <row r="19" spans="1:8" x14ac:dyDescent="0.2">
      <c r="A19" s="1">
        <f t="shared" si="0"/>
        <v>5</v>
      </c>
      <c r="C19" s="11" t="s">
        <v>24</v>
      </c>
      <c r="D19" s="12">
        <v>5798050.0399999991</v>
      </c>
      <c r="E19" s="5">
        <v>4449.2609279999997</v>
      </c>
      <c r="F19" s="5">
        <v>-19808.087039999999</v>
      </c>
      <c r="G19" s="5">
        <v>47845.886111999862</v>
      </c>
      <c r="H19" s="5">
        <v>5830537.0999999996</v>
      </c>
    </row>
    <row r="20" spans="1:8" x14ac:dyDescent="0.2">
      <c r="A20" s="1">
        <f t="shared" si="0"/>
        <v>6</v>
      </c>
      <c r="C20" s="11" t="s">
        <v>14</v>
      </c>
      <c r="D20" s="12">
        <v>193728684.13999999</v>
      </c>
      <c r="E20" s="5">
        <v>13458673.976375004</v>
      </c>
      <c r="F20" s="5">
        <v>-892428.82015499985</v>
      </c>
      <c r="G20" s="5">
        <v>406675.61377999187</v>
      </c>
      <c r="H20" s="5">
        <v>206701604.91</v>
      </c>
    </row>
    <row r="21" spans="1:8" x14ac:dyDescent="0.2">
      <c r="A21" s="1">
        <f t="shared" si="0"/>
        <v>7</v>
      </c>
      <c r="C21" s="11" t="s">
        <v>15</v>
      </c>
      <c r="D21" s="13">
        <v>12522531.990000004</v>
      </c>
      <c r="E21" s="14">
        <v>793863.75396300014</v>
      </c>
      <c r="F21" s="14">
        <v>-688257.38004700001</v>
      </c>
      <c r="G21" s="14">
        <v>67082.14608400315</v>
      </c>
      <c r="H21" s="14">
        <v>12695220.510000005</v>
      </c>
    </row>
    <row r="22" spans="1:8" x14ac:dyDescent="0.2">
      <c r="A22" s="1">
        <f t="shared" si="0"/>
        <v>8</v>
      </c>
      <c r="C22" s="11" t="s">
        <v>20</v>
      </c>
      <c r="D22" s="12">
        <v>215557695.94999999</v>
      </c>
      <c r="E22" s="12">
        <v>14344378.135541003</v>
      </c>
      <c r="F22" s="12">
        <v>-1600494.287242</v>
      </c>
      <c r="G22" s="12">
        <v>503713.13170099445</v>
      </c>
      <c r="H22" s="12">
        <v>228805292.93000001</v>
      </c>
    </row>
    <row r="23" spans="1:8" x14ac:dyDescent="0.2">
      <c r="A23" s="1">
        <f t="shared" si="0"/>
        <v>9</v>
      </c>
      <c r="C23" s="11"/>
      <c r="D23" s="12"/>
      <c r="E23" s="12"/>
      <c r="F23" s="12"/>
      <c r="G23" s="12"/>
      <c r="H23" s="12"/>
    </row>
    <row r="24" spans="1:8" x14ac:dyDescent="0.2">
      <c r="A24" s="1">
        <f t="shared" si="0"/>
        <v>10</v>
      </c>
      <c r="C24" s="11" t="s">
        <v>31</v>
      </c>
      <c r="D24" s="12"/>
      <c r="E24" s="12"/>
      <c r="F24" s="12"/>
      <c r="G24" s="12"/>
      <c r="H24" s="12"/>
    </row>
    <row r="25" spans="1:8" x14ac:dyDescent="0.2">
      <c r="A25" s="1">
        <f t="shared" si="0"/>
        <v>11</v>
      </c>
      <c r="C25" s="11" t="s">
        <v>32</v>
      </c>
      <c r="D25" s="12"/>
      <c r="E25" s="12"/>
      <c r="F25" s="12"/>
      <c r="G25" s="12"/>
      <c r="H25" s="12"/>
    </row>
    <row r="26" spans="1:8" x14ac:dyDescent="0.2">
      <c r="A26" s="1">
        <f t="shared" si="0"/>
        <v>12</v>
      </c>
      <c r="C26" s="11" t="s">
        <v>33</v>
      </c>
      <c r="D26" s="12"/>
      <c r="E26" s="12"/>
      <c r="F26" s="12"/>
      <c r="G26" s="12"/>
      <c r="H26" s="12"/>
    </row>
    <row r="27" spans="1:8" x14ac:dyDescent="0.2">
      <c r="A27" s="1">
        <f t="shared" si="0"/>
        <v>13</v>
      </c>
      <c r="C27" s="11"/>
      <c r="D27" s="12"/>
      <c r="E27" s="12"/>
      <c r="F27" s="12"/>
      <c r="G27" s="12"/>
      <c r="H27" s="12"/>
    </row>
    <row r="28" spans="1:8" x14ac:dyDescent="0.2">
      <c r="A28" s="1">
        <f t="shared" si="0"/>
        <v>14</v>
      </c>
      <c r="C28" s="1" t="s">
        <v>22</v>
      </c>
      <c r="D28" s="12"/>
      <c r="E28" s="12"/>
      <c r="F28" s="12"/>
      <c r="G28" s="12"/>
      <c r="H28" s="12"/>
    </row>
    <row r="29" spans="1:8" x14ac:dyDescent="0.2">
      <c r="A29" s="1">
        <f t="shared" si="0"/>
        <v>15</v>
      </c>
      <c r="D29" s="5"/>
    </row>
    <row r="30" spans="1:8" x14ac:dyDescent="0.2">
      <c r="A30" s="1">
        <f>A29+1</f>
        <v>16</v>
      </c>
      <c r="C30" s="9">
        <v>2021</v>
      </c>
      <c r="D30" s="10"/>
    </row>
    <row r="31" spans="1:8" x14ac:dyDescent="0.2">
      <c r="A31" s="1">
        <f t="shared" si="0"/>
        <v>17</v>
      </c>
      <c r="C31" s="2"/>
      <c r="D31" s="2"/>
      <c r="E31" s="6"/>
      <c r="F31" s="6"/>
      <c r="G31" s="6"/>
    </row>
    <row r="32" spans="1:8" x14ac:dyDescent="0.2">
      <c r="A32" s="1">
        <f t="shared" si="0"/>
        <v>18</v>
      </c>
      <c r="C32" s="11" t="s">
        <v>13</v>
      </c>
      <c r="D32" s="12">
        <v>3577930.4099999997</v>
      </c>
      <c r="E32" s="5">
        <v>1093290.9148260001</v>
      </c>
      <c r="F32" s="5">
        <v>0</v>
      </c>
      <c r="G32" s="5">
        <v>12544.385173999704</v>
      </c>
      <c r="H32" s="5">
        <v>4683765.71</v>
      </c>
    </row>
    <row r="33" spans="1:16" x14ac:dyDescent="0.2">
      <c r="A33" s="1">
        <f t="shared" si="0"/>
        <v>19</v>
      </c>
      <c r="C33" s="11" t="s">
        <v>23</v>
      </c>
      <c r="D33" s="12">
        <v>0</v>
      </c>
      <c r="E33" s="5">
        <v>0</v>
      </c>
      <c r="F33" s="5">
        <v>0</v>
      </c>
      <c r="G33" s="5">
        <v>0</v>
      </c>
      <c r="H33" s="5">
        <v>0</v>
      </c>
    </row>
    <row r="34" spans="1:16" x14ac:dyDescent="0.2">
      <c r="A34" s="1">
        <f t="shared" si="0"/>
        <v>20</v>
      </c>
      <c r="C34" s="11" t="s">
        <v>24</v>
      </c>
      <c r="D34" s="12">
        <v>5830537.0999999996</v>
      </c>
      <c r="E34" s="5">
        <v>573225.33362400008</v>
      </c>
      <c r="F34" s="5">
        <v>-24748.544375999998</v>
      </c>
      <c r="G34" s="5">
        <v>-520583.66924799979</v>
      </c>
      <c r="H34" s="5">
        <v>5858430.2199999997</v>
      </c>
      <c r="P34" s="11"/>
    </row>
    <row r="35" spans="1:16" x14ac:dyDescent="0.2">
      <c r="A35" s="1">
        <f t="shared" si="0"/>
        <v>21</v>
      </c>
      <c r="C35" s="11" t="s">
        <v>14</v>
      </c>
      <c r="D35" s="12">
        <v>206701604.91</v>
      </c>
      <c r="E35" s="5">
        <v>16335510.102976002</v>
      </c>
      <c r="F35" s="5">
        <v>-540648.04759199999</v>
      </c>
      <c r="G35" s="5">
        <v>458895.32461598516</v>
      </c>
      <c r="H35" s="5">
        <v>222955362.28999996</v>
      </c>
    </row>
    <row r="36" spans="1:16" x14ac:dyDescent="0.2">
      <c r="A36" s="1">
        <f t="shared" si="0"/>
        <v>22</v>
      </c>
      <c r="C36" s="11" t="s">
        <v>15</v>
      </c>
      <c r="D36" s="13">
        <v>12695220.510000005</v>
      </c>
      <c r="E36" s="14">
        <v>9625957.8289559968</v>
      </c>
      <c r="F36" s="14">
        <v>-751254.84448799992</v>
      </c>
      <c r="G36" s="14">
        <v>25251.745531994849</v>
      </c>
      <c r="H36" s="14">
        <v>21595175.239999998</v>
      </c>
    </row>
    <row r="37" spans="1:16" x14ac:dyDescent="0.2">
      <c r="A37" s="1">
        <f t="shared" si="0"/>
        <v>23</v>
      </c>
      <c r="C37" s="11" t="s">
        <v>20</v>
      </c>
      <c r="D37" s="12">
        <v>228805292.93000001</v>
      </c>
      <c r="E37" s="12">
        <v>27627984.180381998</v>
      </c>
      <c r="F37" s="12">
        <v>-1316651.436456</v>
      </c>
      <c r="G37" s="12">
        <v>-23892.213926020078</v>
      </c>
      <c r="H37" s="12">
        <v>255092733.45999998</v>
      </c>
    </row>
    <row r="38" spans="1:16" x14ac:dyDescent="0.2">
      <c r="A38" s="1">
        <f t="shared" si="0"/>
        <v>24</v>
      </c>
      <c r="D38" s="5"/>
    </row>
    <row r="39" spans="1:16" x14ac:dyDescent="0.2">
      <c r="A39" s="1">
        <f t="shared" si="0"/>
        <v>25</v>
      </c>
      <c r="C39" s="11" t="s">
        <v>34</v>
      </c>
      <c r="D39" s="5"/>
    </row>
    <row r="40" spans="1:16" x14ac:dyDescent="0.2">
      <c r="A40" s="1">
        <f t="shared" si="0"/>
        <v>26</v>
      </c>
      <c r="C40" s="11" t="s">
        <v>50</v>
      </c>
      <c r="D40" s="5"/>
    </row>
    <row r="41" spans="1:16" x14ac:dyDescent="0.2">
      <c r="A41" s="1">
        <f t="shared" si="0"/>
        <v>27</v>
      </c>
      <c r="C41" s="11" t="s">
        <v>51</v>
      </c>
      <c r="D41" s="5"/>
    </row>
    <row r="42" spans="1:16" x14ac:dyDescent="0.2">
      <c r="A42" s="1">
        <f t="shared" si="0"/>
        <v>28</v>
      </c>
      <c r="C42" s="11" t="s">
        <v>52</v>
      </c>
      <c r="D42" s="5"/>
    </row>
    <row r="43" spans="1:16" x14ac:dyDescent="0.2">
      <c r="A43" s="1">
        <f t="shared" si="0"/>
        <v>29</v>
      </c>
      <c r="C43" s="11" t="s">
        <v>53</v>
      </c>
      <c r="D43" s="5"/>
    </row>
    <row r="44" spans="1:16" x14ac:dyDescent="0.2">
      <c r="A44" s="1">
        <f t="shared" si="0"/>
        <v>30</v>
      </c>
      <c r="C44" s="11" t="s">
        <v>54</v>
      </c>
      <c r="D44" s="5"/>
    </row>
    <row r="45" spans="1:16" x14ac:dyDescent="0.2">
      <c r="A45" s="1">
        <f t="shared" si="0"/>
        <v>31</v>
      </c>
      <c r="C45" s="11"/>
      <c r="D45" s="5"/>
    </row>
    <row r="46" spans="1:16" x14ac:dyDescent="0.2">
      <c r="A46" s="1">
        <f t="shared" si="0"/>
        <v>32</v>
      </c>
      <c r="C46" s="1" t="s">
        <v>22</v>
      </c>
      <c r="D46" s="5"/>
    </row>
    <row r="47" spans="1:16" x14ac:dyDescent="0.2">
      <c r="A47" s="1">
        <f t="shared" si="0"/>
        <v>33</v>
      </c>
      <c r="C47" s="11"/>
      <c r="D47" s="5"/>
    </row>
    <row r="48" spans="1:16" x14ac:dyDescent="0.2">
      <c r="A48" s="1">
        <f t="shared" si="0"/>
        <v>34</v>
      </c>
      <c r="C48" s="9">
        <v>2022</v>
      </c>
      <c r="D48" s="10"/>
    </row>
    <row r="49" spans="1:8" x14ac:dyDescent="0.2">
      <c r="A49" s="1">
        <f t="shared" si="0"/>
        <v>35</v>
      </c>
      <c r="C49" s="2"/>
      <c r="D49" s="2"/>
      <c r="E49" s="6"/>
      <c r="F49" s="6"/>
      <c r="G49" s="6"/>
    </row>
    <row r="50" spans="1:8" x14ac:dyDescent="0.2">
      <c r="A50" s="1">
        <f t="shared" si="0"/>
        <v>36</v>
      </c>
      <c r="C50" s="11" t="s">
        <v>13</v>
      </c>
      <c r="D50" s="12">
        <f>H32</f>
        <v>4683765.71</v>
      </c>
      <c r="E50" s="5">
        <v>132313.39000000001</v>
      </c>
      <c r="F50" s="5">
        <v>0</v>
      </c>
      <c r="G50" s="5">
        <f>H50-SUM(D50:F50)</f>
        <v>-84831.659999999218</v>
      </c>
      <c r="H50" s="5">
        <v>4731247.4400000004</v>
      </c>
    </row>
    <row r="51" spans="1:8" x14ac:dyDescent="0.2">
      <c r="A51" s="1">
        <f t="shared" si="0"/>
        <v>37</v>
      </c>
      <c r="C51" s="11" t="s">
        <v>23</v>
      </c>
      <c r="D51" s="12">
        <f>H33</f>
        <v>0</v>
      </c>
      <c r="E51" s="5">
        <v>0</v>
      </c>
      <c r="F51" s="5">
        <v>0</v>
      </c>
      <c r="G51" s="5">
        <f t="shared" ref="G51:G54" si="1">H51-SUM(D51:F51)</f>
        <v>0</v>
      </c>
      <c r="H51" s="5">
        <v>0</v>
      </c>
    </row>
    <row r="52" spans="1:8" x14ac:dyDescent="0.2">
      <c r="A52" s="1">
        <f t="shared" si="0"/>
        <v>38</v>
      </c>
      <c r="C52" s="11" t="s">
        <v>24</v>
      </c>
      <c r="D52" s="12">
        <f>H34</f>
        <v>5858430.2199999997</v>
      </c>
      <c r="E52" s="5">
        <v>40499.82</v>
      </c>
      <c r="F52" s="5">
        <v>-53075.56</v>
      </c>
      <c r="G52" s="5">
        <f t="shared" si="1"/>
        <v>172500.81999999937</v>
      </c>
      <c r="H52" s="5">
        <v>6018355.2999999998</v>
      </c>
    </row>
    <row r="53" spans="1:8" x14ac:dyDescent="0.2">
      <c r="A53" s="1">
        <f t="shared" si="0"/>
        <v>39</v>
      </c>
      <c r="C53" s="11" t="s">
        <v>14</v>
      </c>
      <c r="D53" s="12">
        <f>H35</f>
        <v>222955362.28999996</v>
      </c>
      <c r="E53" s="5">
        <v>23468958.850000001</v>
      </c>
      <c r="F53" s="5">
        <v>-531669.98</v>
      </c>
      <c r="G53" s="5">
        <f t="shared" si="1"/>
        <v>-7733922.1899999678</v>
      </c>
      <c r="H53" s="5">
        <v>238158728.97</v>
      </c>
    </row>
    <row r="54" spans="1:8" x14ac:dyDescent="0.2">
      <c r="A54" s="1">
        <f t="shared" si="0"/>
        <v>40</v>
      </c>
      <c r="C54" s="11" t="s">
        <v>15</v>
      </c>
      <c r="D54" s="13">
        <f>H36</f>
        <v>21595175.239999998</v>
      </c>
      <c r="E54" s="14">
        <v>1089305.8400000001</v>
      </c>
      <c r="F54" s="14">
        <v>-2198868</v>
      </c>
      <c r="G54" s="14">
        <f t="shared" si="1"/>
        <v>-89958.479999996722</v>
      </c>
      <c r="H54" s="14">
        <v>20395654.600000001</v>
      </c>
    </row>
    <row r="55" spans="1:8" x14ac:dyDescent="0.2">
      <c r="A55" s="1">
        <f t="shared" si="0"/>
        <v>41</v>
      </c>
      <c r="C55" s="11" t="s">
        <v>20</v>
      </c>
      <c r="D55" s="12">
        <f>SUM(D50:D54)</f>
        <v>255092733.45999998</v>
      </c>
      <c r="E55" s="12">
        <f>SUM(E50:E54)</f>
        <v>24731077.900000002</v>
      </c>
      <c r="F55" s="12">
        <f>SUM(F50:F54)</f>
        <v>-2783613.54</v>
      </c>
      <c r="G55" s="12">
        <f>SUM(G50:G54)</f>
        <v>-7736211.5099999644</v>
      </c>
      <c r="H55" s="12">
        <f>SUM(H50:H54)</f>
        <v>269303986.31</v>
      </c>
    </row>
    <row r="56" spans="1:8" x14ac:dyDescent="0.2">
      <c r="A56" s="1">
        <f t="shared" si="0"/>
        <v>42</v>
      </c>
      <c r="C56" s="11"/>
      <c r="D56" s="12"/>
      <c r="E56" s="12"/>
      <c r="F56" s="12"/>
      <c r="G56" s="12"/>
      <c r="H56" s="12"/>
    </row>
    <row r="57" spans="1:8" x14ac:dyDescent="0.2">
      <c r="A57" s="1">
        <f t="shared" si="0"/>
        <v>43</v>
      </c>
      <c r="C57" s="11" t="s">
        <v>35</v>
      </c>
      <c r="D57" s="12"/>
      <c r="E57" s="12"/>
      <c r="F57" s="12"/>
      <c r="G57" s="12"/>
      <c r="H57" s="12"/>
    </row>
    <row r="58" spans="1:8" x14ac:dyDescent="0.2">
      <c r="A58" s="1">
        <f t="shared" si="0"/>
        <v>44</v>
      </c>
      <c r="C58" s="11" t="s">
        <v>36</v>
      </c>
      <c r="D58" s="12"/>
      <c r="E58" s="12"/>
      <c r="F58" s="12"/>
      <c r="G58" s="12"/>
      <c r="H58" s="12"/>
    </row>
    <row r="59" spans="1:8" x14ac:dyDescent="0.2">
      <c r="A59" s="1">
        <f t="shared" si="0"/>
        <v>45</v>
      </c>
      <c r="C59" s="11"/>
      <c r="D59" s="12"/>
      <c r="E59" s="12"/>
      <c r="F59" s="12"/>
      <c r="G59" s="12"/>
      <c r="H59" s="12"/>
    </row>
    <row r="60" spans="1:8" x14ac:dyDescent="0.2">
      <c r="A60" s="1">
        <f t="shared" si="0"/>
        <v>46</v>
      </c>
      <c r="C60" s="1" t="s">
        <v>22</v>
      </c>
      <c r="D60" s="12"/>
      <c r="E60" s="12"/>
      <c r="F60" s="12"/>
      <c r="G60" s="12"/>
      <c r="H60" s="12"/>
    </row>
    <row r="61" spans="1:8" x14ac:dyDescent="0.2">
      <c r="D61" s="5"/>
    </row>
    <row r="62" spans="1:8" x14ac:dyDescent="0.2">
      <c r="D62" s="5"/>
    </row>
    <row r="63" spans="1:8" x14ac:dyDescent="0.2">
      <c r="D63" s="5"/>
    </row>
    <row r="64" spans="1:8" x14ac:dyDescent="0.2">
      <c r="D64" s="5"/>
    </row>
    <row r="65" spans="1:8" x14ac:dyDescent="0.2">
      <c r="D65" s="5"/>
    </row>
    <row r="66" spans="1:8" x14ac:dyDescent="0.2">
      <c r="D66" s="5"/>
    </row>
    <row r="67" spans="1:8" x14ac:dyDescent="0.2">
      <c r="A67" s="2"/>
      <c r="B67" s="2"/>
      <c r="C67" s="2"/>
      <c r="D67" s="2"/>
      <c r="E67" s="2"/>
      <c r="F67" s="2"/>
      <c r="G67" s="2"/>
      <c r="H67" s="2"/>
    </row>
    <row r="68" spans="1:8" x14ac:dyDescent="0.2">
      <c r="A68" s="15" t="s">
        <v>8</v>
      </c>
      <c r="B68" s="15"/>
      <c r="C68" s="15"/>
      <c r="D68" s="15"/>
      <c r="E68" s="15"/>
      <c r="F68" s="15"/>
      <c r="G68" s="15"/>
      <c r="H68" s="15"/>
    </row>
    <row r="69" spans="1:8" x14ac:dyDescent="0.2">
      <c r="A69" s="17" t="s">
        <v>5</v>
      </c>
      <c r="B69" s="17"/>
      <c r="C69" s="17"/>
      <c r="D69" s="17"/>
      <c r="E69" s="17"/>
      <c r="F69" s="17"/>
      <c r="G69" s="17"/>
      <c r="H69" s="17"/>
    </row>
    <row r="70" spans="1:8" x14ac:dyDescent="0.2">
      <c r="A70" s="15" t="s">
        <v>29</v>
      </c>
      <c r="B70" s="15"/>
      <c r="C70" s="15"/>
      <c r="D70" s="15"/>
      <c r="E70" s="15"/>
      <c r="F70" s="15"/>
      <c r="G70" s="15"/>
      <c r="H70" s="15"/>
    </row>
    <row r="71" spans="1:8" x14ac:dyDescent="0.2">
      <c r="A71" s="15" t="s">
        <v>26</v>
      </c>
      <c r="B71" s="15"/>
      <c r="C71" s="15"/>
      <c r="D71" s="15"/>
      <c r="E71" s="15"/>
      <c r="F71" s="15"/>
      <c r="G71" s="15"/>
      <c r="H71" s="15"/>
    </row>
    <row r="72" spans="1:8" x14ac:dyDescent="0.2">
      <c r="A72" s="15" t="s">
        <v>2</v>
      </c>
      <c r="B72" s="15"/>
      <c r="C72" s="15"/>
      <c r="D72" s="15"/>
      <c r="E72" s="15"/>
      <c r="F72" s="15"/>
      <c r="G72" s="15"/>
      <c r="H72" s="15"/>
    </row>
    <row r="73" spans="1:8" x14ac:dyDescent="0.2">
      <c r="A73" s="15" t="s">
        <v>27</v>
      </c>
      <c r="B73" s="15"/>
      <c r="C73" s="15"/>
      <c r="D73" s="15"/>
      <c r="E73" s="15"/>
      <c r="F73" s="15"/>
      <c r="G73" s="15"/>
      <c r="H73" s="15"/>
    </row>
    <row r="75" spans="1:8" x14ac:dyDescent="0.2">
      <c r="A75" s="16" t="s">
        <v>28</v>
      </c>
      <c r="B75" s="16"/>
      <c r="C75" s="16"/>
      <c r="D75" s="16"/>
      <c r="E75" s="16"/>
      <c r="F75" s="16"/>
      <c r="G75" s="16"/>
      <c r="H75" s="16"/>
    </row>
    <row r="77" spans="1:8" x14ac:dyDescent="0.2">
      <c r="D77" s="15"/>
      <c r="E77" s="15"/>
      <c r="F77" s="15"/>
      <c r="G77" s="15"/>
      <c r="H77" s="15"/>
    </row>
    <row r="78" spans="1:8" x14ac:dyDescent="0.2">
      <c r="A78" s="1" t="s">
        <v>0</v>
      </c>
      <c r="D78" s="3" t="s">
        <v>10</v>
      </c>
      <c r="F78" s="6"/>
      <c r="G78" s="6"/>
      <c r="H78" s="6" t="s">
        <v>12</v>
      </c>
    </row>
    <row r="79" spans="1:8" x14ac:dyDescent="0.2">
      <c r="A79" s="1" t="s">
        <v>1</v>
      </c>
      <c r="C79" s="4" t="s">
        <v>9</v>
      </c>
      <c r="D79" s="4" t="s">
        <v>11</v>
      </c>
      <c r="E79" s="7" t="s">
        <v>6</v>
      </c>
      <c r="F79" s="7" t="s">
        <v>7</v>
      </c>
      <c r="G79" s="7" t="s">
        <v>21</v>
      </c>
      <c r="H79" s="7" t="s">
        <v>11</v>
      </c>
    </row>
    <row r="80" spans="1:8" x14ac:dyDescent="0.2">
      <c r="C80" s="8" t="s">
        <v>3</v>
      </c>
      <c r="D80" s="8" t="s">
        <v>4</v>
      </c>
      <c r="E80" s="6" t="s">
        <v>16</v>
      </c>
      <c r="F80" s="6" t="s">
        <v>17</v>
      </c>
      <c r="G80" s="6" t="s">
        <v>18</v>
      </c>
      <c r="H80" s="6" t="s">
        <v>19</v>
      </c>
    </row>
    <row r="81" spans="1:8" x14ac:dyDescent="0.2">
      <c r="C81" s="2"/>
      <c r="E81" s="6"/>
      <c r="F81" s="6"/>
      <c r="G81" s="6"/>
      <c r="H81" s="6" t="s">
        <v>25</v>
      </c>
    </row>
    <row r="82" spans="1:8" x14ac:dyDescent="0.2">
      <c r="A82" s="1">
        <f>A60+1</f>
        <v>47</v>
      </c>
      <c r="C82" s="9">
        <v>2023</v>
      </c>
      <c r="D82" s="10"/>
    </row>
    <row r="83" spans="1:8" x14ac:dyDescent="0.2">
      <c r="A83" s="1">
        <f t="shared" ref="A83:A132" si="2">A82+1</f>
        <v>48</v>
      </c>
      <c r="C83" s="2"/>
      <c r="D83" s="2"/>
      <c r="E83" s="6"/>
      <c r="F83" s="6"/>
      <c r="G83" s="6"/>
    </row>
    <row r="84" spans="1:8" x14ac:dyDescent="0.2">
      <c r="A84" s="1">
        <f t="shared" si="2"/>
        <v>49</v>
      </c>
      <c r="C84" s="11" t="s">
        <v>13</v>
      </c>
      <c r="D84" s="12">
        <f>H50</f>
        <v>4731247.4400000004</v>
      </c>
      <c r="E84" s="5">
        <v>7285.38</v>
      </c>
      <c r="F84" s="5">
        <v>0</v>
      </c>
      <c r="G84" s="5">
        <f>H84-SUM(D84:F84)</f>
        <v>37214.160000000149</v>
      </c>
      <c r="H84" s="5">
        <v>4775746.9800000004</v>
      </c>
    </row>
    <row r="85" spans="1:8" x14ac:dyDescent="0.2">
      <c r="A85" s="1">
        <f t="shared" si="2"/>
        <v>50</v>
      </c>
      <c r="C85" s="11" t="s">
        <v>23</v>
      </c>
      <c r="D85" s="12">
        <f>H51</f>
        <v>0</v>
      </c>
      <c r="E85" s="5">
        <v>0</v>
      </c>
      <c r="F85" s="5">
        <v>0</v>
      </c>
      <c r="G85" s="5">
        <f t="shared" ref="G85:G88" si="3">H85-SUM(D85:F85)</f>
        <v>0</v>
      </c>
      <c r="H85" s="5">
        <v>0</v>
      </c>
    </row>
    <row r="86" spans="1:8" x14ac:dyDescent="0.2">
      <c r="A86" s="1">
        <f t="shared" si="2"/>
        <v>51</v>
      </c>
      <c r="C86" s="11" t="s">
        <v>24</v>
      </c>
      <c r="D86" s="12">
        <f>H52</f>
        <v>6018355.2999999998</v>
      </c>
      <c r="E86" s="5">
        <v>84673.91</v>
      </c>
      <c r="F86" s="5">
        <v>-31592.36</v>
      </c>
      <c r="G86" s="5">
        <f t="shared" si="3"/>
        <v>214941.24000000022</v>
      </c>
      <c r="H86" s="5">
        <v>6286378.0899999999</v>
      </c>
    </row>
    <row r="87" spans="1:8" x14ac:dyDescent="0.2">
      <c r="A87" s="1">
        <f t="shared" si="2"/>
        <v>52</v>
      </c>
      <c r="C87" s="11" t="s">
        <v>14</v>
      </c>
      <c r="D87" s="12">
        <f>H53</f>
        <v>238158728.97</v>
      </c>
      <c r="E87" s="5">
        <v>18104105.699999999</v>
      </c>
      <c r="F87" s="5">
        <v>-2214820.1</v>
      </c>
      <c r="G87" s="5">
        <f t="shared" si="3"/>
        <v>539955.96000000834</v>
      </c>
      <c r="H87" s="5">
        <v>254587970.53</v>
      </c>
    </row>
    <row r="88" spans="1:8" x14ac:dyDescent="0.2">
      <c r="A88" s="1">
        <f t="shared" si="2"/>
        <v>53</v>
      </c>
      <c r="C88" s="11" t="s">
        <v>15</v>
      </c>
      <c r="D88" s="14">
        <f>H54</f>
        <v>20395654.600000001</v>
      </c>
      <c r="E88" s="14">
        <v>525861.41</v>
      </c>
      <c r="F88" s="14">
        <v>-901836.79</v>
      </c>
      <c r="G88" s="14">
        <f t="shared" si="3"/>
        <v>24820.499999996275</v>
      </c>
      <c r="H88" s="14">
        <v>20044499.719999999</v>
      </c>
    </row>
    <row r="89" spans="1:8" x14ac:dyDescent="0.2">
      <c r="A89" s="1">
        <f t="shared" si="2"/>
        <v>54</v>
      </c>
      <c r="C89" s="11" t="s">
        <v>20</v>
      </c>
      <c r="D89" s="12">
        <f>SUM(D84:D88)</f>
        <v>269303986.31</v>
      </c>
      <c r="E89" s="12">
        <f>SUM(E84:E88)</f>
        <v>18721926.399999999</v>
      </c>
      <c r="F89" s="12">
        <f>SUM(F84:F88)</f>
        <v>-3148249.25</v>
      </c>
      <c r="G89" s="12">
        <f>SUM(G84:G88)</f>
        <v>816931.86000000499</v>
      </c>
      <c r="H89" s="12">
        <f>SUM(H84:H88)</f>
        <v>285694595.31999999</v>
      </c>
    </row>
    <row r="90" spans="1:8" ht="10.9" customHeight="1" x14ac:dyDescent="0.2">
      <c r="A90" s="1">
        <f t="shared" si="2"/>
        <v>55</v>
      </c>
      <c r="C90" s="11"/>
      <c r="D90" s="12"/>
      <c r="E90" s="12"/>
      <c r="F90" s="12"/>
      <c r="G90" s="12"/>
      <c r="H90" s="12"/>
    </row>
    <row r="91" spans="1:8" x14ac:dyDescent="0.2">
      <c r="A91" s="1">
        <f t="shared" si="2"/>
        <v>56</v>
      </c>
      <c r="C91" s="11" t="s">
        <v>37</v>
      </c>
      <c r="D91" s="12"/>
      <c r="E91" s="12"/>
      <c r="F91" s="12"/>
      <c r="G91" s="12"/>
      <c r="H91" s="12"/>
    </row>
    <row r="92" spans="1:8" x14ac:dyDescent="0.2">
      <c r="A92" s="1">
        <f t="shared" si="2"/>
        <v>57</v>
      </c>
      <c r="C92" s="11" t="s">
        <v>38</v>
      </c>
      <c r="D92" s="12"/>
      <c r="E92" s="12"/>
      <c r="F92" s="12"/>
      <c r="G92" s="12"/>
      <c r="H92" s="12"/>
    </row>
    <row r="93" spans="1:8" x14ac:dyDescent="0.2">
      <c r="A93" s="1">
        <f t="shared" si="2"/>
        <v>58</v>
      </c>
      <c r="C93" s="11" t="s">
        <v>39</v>
      </c>
      <c r="D93" s="12"/>
      <c r="E93" s="12"/>
      <c r="F93" s="12"/>
      <c r="G93" s="12"/>
      <c r="H93" s="12"/>
    </row>
    <row r="94" spans="1:8" ht="10.15" customHeight="1" x14ac:dyDescent="0.2">
      <c r="A94" s="1">
        <f t="shared" si="2"/>
        <v>59</v>
      </c>
      <c r="C94" s="11" t="s">
        <v>40</v>
      </c>
      <c r="D94" s="12"/>
      <c r="E94" s="12"/>
      <c r="F94" s="12"/>
      <c r="G94" s="12"/>
      <c r="H94" s="12"/>
    </row>
    <row r="95" spans="1:8" x14ac:dyDescent="0.2">
      <c r="A95" s="1">
        <f t="shared" si="2"/>
        <v>60</v>
      </c>
      <c r="C95" s="11" t="s">
        <v>41</v>
      </c>
      <c r="D95" s="12"/>
      <c r="E95" s="12"/>
      <c r="F95" s="12"/>
      <c r="G95" s="12"/>
      <c r="H95" s="12"/>
    </row>
    <row r="96" spans="1:8" x14ac:dyDescent="0.2">
      <c r="A96" s="1">
        <f t="shared" si="2"/>
        <v>61</v>
      </c>
      <c r="C96" s="11" t="s">
        <v>42</v>
      </c>
      <c r="D96" s="12"/>
      <c r="E96" s="12"/>
      <c r="F96" s="12"/>
      <c r="G96" s="12"/>
      <c r="H96" s="12"/>
    </row>
    <row r="97" spans="1:8" x14ac:dyDescent="0.2">
      <c r="A97" s="1">
        <f t="shared" si="2"/>
        <v>62</v>
      </c>
      <c r="C97" s="11" t="s">
        <v>43</v>
      </c>
      <c r="D97" s="12"/>
      <c r="E97" s="12"/>
      <c r="F97" s="12"/>
      <c r="G97" s="12"/>
      <c r="H97" s="12"/>
    </row>
    <row r="98" spans="1:8" x14ac:dyDescent="0.2">
      <c r="A98" s="1">
        <f t="shared" si="2"/>
        <v>63</v>
      </c>
      <c r="C98" s="11" t="s">
        <v>45</v>
      </c>
      <c r="D98" s="12"/>
      <c r="E98" s="12"/>
      <c r="F98" s="12"/>
      <c r="G98" s="12"/>
      <c r="H98" s="12"/>
    </row>
    <row r="99" spans="1:8" x14ac:dyDescent="0.2">
      <c r="A99" s="1">
        <f t="shared" si="2"/>
        <v>64</v>
      </c>
      <c r="C99" s="11" t="s">
        <v>44</v>
      </c>
      <c r="D99" s="12"/>
      <c r="E99" s="12"/>
      <c r="F99" s="12"/>
      <c r="G99" s="12"/>
      <c r="H99" s="12"/>
    </row>
    <row r="100" spans="1:8" x14ac:dyDescent="0.2">
      <c r="A100" s="1">
        <f t="shared" si="2"/>
        <v>65</v>
      </c>
      <c r="C100" s="11"/>
      <c r="D100" s="12"/>
      <c r="E100" s="12"/>
      <c r="F100" s="12"/>
      <c r="G100" s="12"/>
      <c r="H100" s="12"/>
    </row>
    <row r="101" spans="1:8" x14ac:dyDescent="0.2">
      <c r="A101" s="1">
        <f t="shared" si="2"/>
        <v>66</v>
      </c>
      <c r="C101" s="1" t="s">
        <v>22</v>
      </c>
      <c r="D101" s="12"/>
      <c r="E101" s="12"/>
      <c r="F101" s="12"/>
      <c r="G101" s="12"/>
      <c r="H101" s="12"/>
    </row>
    <row r="102" spans="1:8" x14ac:dyDescent="0.2">
      <c r="A102" s="1">
        <f t="shared" si="2"/>
        <v>67</v>
      </c>
      <c r="C102" s="11"/>
      <c r="D102" s="12"/>
      <c r="E102" s="12"/>
      <c r="F102" s="12"/>
      <c r="G102" s="12"/>
      <c r="H102" s="12"/>
    </row>
    <row r="103" spans="1:8" x14ac:dyDescent="0.2">
      <c r="A103" s="1">
        <f t="shared" si="2"/>
        <v>68</v>
      </c>
      <c r="C103" s="11"/>
      <c r="D103" s="12"/>
      <c r="E103" s="12"/>
      <c r="F103" s="12"/>
      <c r="G103" s="12"/>
      <c r="H103" s="12"/>
    </row>
    <row r="104" spans="1:8" x14ac:dyDescent="0.2">
      <c r="A104" s="1">
        <f t="shared" si="2"/>
        <v>69</v>
      </c>
      <c r="C104" s="11"/>
      <c r="D104" s="5"/>
    </row>
    <row r="105" spans="1:8" x14ac:dyDescent="0.2">
      <c r="A105" s="1">
        <f t="shared" si="2"/>
        <v>70</v>
      </c>
      <c r="C105" s="9">
        <v>2024</v>
      </c>
      <c r="D105" s="10"/>
    </row>
    <row r="106" spans="1:8" x14ac:dyDescent="0.2">
      <c r="A106" s="1">
        <f t="shared" si="2"/>
        <v>71</v>
      </c>
      <c r="C106" s="2"/>
      <c r="D106" s="2"/>
      <c r="E106" s="6"/>
      <c r="F106" s="6"/>
      <c r="G106" s="6"/>
    </row>
    <row r="107" spans="1:8" x14ac:dyDescent="0.2">
      <c r="A107" s="1">
        <f t="shared" si="2"/>
        <v>72</v>
      </c>
      <c r="C107" s="11" t="s">
        <v>13</v>
      </c>
      <c r="D107" s="12">
        <f>H84</f>
        <v>4775746.9800000004</v>
      </c>
      <c r="E107" s="5">
        <v>0</v>
      </c>
      <c r="F107" s="5">
        <v>0</v>
      </c>
      <c r="G107" s="5">
        <f>H107-SUM(D107:F107)</f>
        <v>0</v>
      </c>
      <c r="H107" s="5">
        <v>4775746.9800000004</v>
      </c>
    </row>
    <row r="108" spans="1:8" x14ac:dyDescent="0.2">
      <c r="A108" s="1">
        <f t="shared" si="2"/>
        <v>73</v>
      </c>
      <c r="C108" s="11" t="s">
        <v>23</v>
      </c>
      <c r="D108" s="12">
        <f>H85</f>
        <v>0</v>
      </c>
      <c r="E108" s="5">
        <v>0</v>
      </c>
      <c r="F108" s="5">
        <v>0</v>
      </c>
      <c r="G108" s="5">
        <f t="shared" ref="G108:G111" si="4">H108-SUM(D108:F108)</f>
        <v>0</v>
      </c>
      <c r="H108" s="5">
        <v>0</v>
      </c>
    </row>
    <row r="109" spans="1:8" x14ac:dyDescent="0.2">
      <c r="A109" s="1">
        <f t="shared" si="2"/>
        <v>74</v>
      </c>
      <c r="C109" s="11" t="s">
        <v>24</v>
      </c>
      <c r="D109" s="12">
        <f>H86</f>
        <v>6286378.0899999999</v>
      </c>
      <c r="E109" s="5">
        <v>6097.17</v>
      </c>
      <c r="F109" s="5">
        <v>-22220.93</v>
      </c>
      <c r="G109" s="5">
        <f t="shared" si="4"/>
        <v>404640.45999999996</v>
      </c>
      <c r="H109" s="5">
        <v>6674894.79</v>
      </c>
    </row>
    <row r="110" spans="1:8" x14ac:dyDescent="0.2">
      <c r="A110" s="1">
        <f t="shared" si="2"/>
        <v>75</v>
      </c>
      <c r="C110" s="11" t="s">
        <v>14</v>
      </c>
      <c r="D110" s="12">
        <f>H87</f>
        <v>254587970.53</v>
      </c>
      <c r="E110" s="5">
        <v>3795481.08</v>
      </c>
      <c r="F110" s="5">
        <v>-524167.71</v>
      </c>
      <c r="G110" s="5">
        <f t="shared" si="4"/>
        <v>-0.14000001549720764</v>
      </c>
      <c r="H110" s="5">
        <v>257859283.75999999</v>
      </c>
    </row>
    <row r="111" spans="1:8" x14ac:dyDescent="0.2">
      <c r="A111" s="1">
        <f t="shared" si="2"/>
        <v>76</v>
      </c>
      <c r="C111" s="11" t="s">
        <v>15</v>
      </c>
      <c r="D111" s="13">
        <f>H88</f>
        <v>20044499.719999999</v>
      </c>
      <c r="E111" s="14">
        <v>0</v>
      </c>
      <c r="F111" s="14">
        <v>-240224.6</v>
      </c>
      <c r="G111" s="14">
        <f t="shared" si="4"/>
        <v>9209.8100000023842</v>
      </c>
      <c r="H111" s="14">
        <v>19813484.93</v>
      </c>
    </row>
    <row r="112" spans="1:8" x14ac:dyDescent="0.2">
      <c r="A112" s="1">
        <f t="shared" si="2"/>
        <v>77</v>
      </c>
      <c r="C112" s="11" t="s">
        <v>20</v>
      </c>
      <c r="D112" s="12">
        <f>SUM(D107:D111)</f>
        <v>285694595.31999999</v>
      </c>
      <c r="E112" s="12">
        <f>SUM(E107:E111)</f>
        <v>3801578.25</v>
      </c>
      <c r="F112" s="12">
        <f>SUM(F107:F111)</f>
        <v>-786613.24</v>
      </c>
      <c r="G112" s="12">
        <f>SUM(G107:G111)</f>
        <v>413850.12999998685</v>
      </c>
      <c r="H112" s="12">
        <f>SUM(H107:H111)</f>
        <v>289123410.45999998</v>
      </c>
    </row>
    <row r="113" spans="1:8" x14ac:dyDescent="0.2">
      <c r="A113" s="1">
        <f t="shared" si="2"/>
        <v>78</v>
      </c>
      <c r="C113" s="11"/>
      <c r="D113" s="12"/>
      <c r="E113" s="12"/>
      <c r="F113" s="12"/>
      <c r="G113" s="12"/>
      <c r="H113" s="12"/>
    </row>
    <row r="114" spans="1:8" x14ac:dyDescent="0.2">
      <c r="A114" s="1">
        <f t="shared" si="2"/>
        <v>79</v>
      </c>
      <c r="C114" s="11" t="s">
        <v>46</v>
      </c>
      <c r="D114" s="12"/>
      <c r="E114" s="12"/>
      <c r="F114" s="12"/>
      <c r="G114" s="12"/>
      <c r="H114" s="12"/>
    </row>
    <row r="115" spans="1:8" x14ac:dyDescent="0.2">
      <c r="A115" s="1">
        <f t="shared" si="2"/>
        <v>80</v>
      </c>
      <c r="C115" s="11" t="s">
        <v>47</v>
      </c>
      <c r="D115" s="12"/>
      <c r="E115" s="12"/>
      <c r="F115" s="12"/>
      <c r="G115" s="12"/>
      <c r="H115" s="12"/>
    </row>
    <row r="116" spans="1:8" x14ac:dyDescent="0.2">
      <c r="A116" s="1">
        <f t="shared" si="2"/>
        <v>81</v>
      </c>
      <c r="C116" s="11"/>
      <c r="D116" s="12"/>
      <c r="E116" s="12"/>
      <c r="F116" s="12"/>
      <c r="G116" s="12"/>
      <c r="H116" s="12"/>
    </row>
    <row r="117" spans="1:8" x14ac:dyDescent="0.2">
      <c r="A117" s="1">
        <f t="shared" si="2"/>
        <v>82</v>
      </c>
      <c r="C117" s="1" t="s">
        <v>22</v>
      </c>
      <c r="D117" s="12"/>
      <c r="E117" s="12"/>
      <c r="F117" s="12"/>
      <c r="G117" s="12"/>
      <c r="H117" s="12"/>
    </row>
    <row r="118" spans="1:8" x14ac:dyDescent="0.2">
      <c r="A118" s="1">
        <f t="shared" si="2"/>
        <v>83</v>
      </c>
      <c r="D118" s="12"/>
      <c r="E118" s="12"/>
      <c r="F118" s="12"/>
      <c r="G118" s="12"/>
      <c r="H118" s="12"/>
    </row>
    <row r="119" spans="1:8" x14ac:dyDescent="0.2">
      <c r="A119" s="1">
        <f t="shared" si="2"/>
        <v>84</v>
      </c>
      <c r="C119" s="2"/>
      <c r="E119" s="6"/>
      <c r="F119" s="6"/>
      <c r="G119" s="6"/>
      <c r="H119" s="6"/>
    </row>
    <row r="120" spans="1:8" x14ac:dyDescent="0.2">
      <c r="A120" s="1">
        <f t="shared" si="2"/>
        <v>85</v>
      </c>
      <c r="C120" s="9">
        <v>2025</v>
      </c>
      <c r="D120" s="10"/>
    </row>
    <row r="121" spans="1:8" x14ac:dyDescent="0.2">
      <c r="A121" s="1">
        <f t="shared" si="2"/>
        <v>86</v>
      </c>
      <c r="C121" s="2"/>
      <c r="D121" s="2"/>
      <c r="E121" s="6"/>
      <c r="F121" s="6"/>
      <c r="G121" s="6"/>
    </row>
    <row r="122" spans="1:8" x14ac:dyDescent="0.2">
      <c r="A122" s="1">
        <f t="shared" si="2"/>
        <v>87</v>
      </c>
      <c r="C122" s="11" t="s">
        <v>13</v>
      </c>
      <c r="D122" s="12">
        <f>H107</f>
        <v>4775746.9800000004</v>
      </c>
      <c r="E122" s="5">
        <v>607046.17000000004</v>
      </c>
      <c r="F122" s="5">
        <v>0</v>
      </c>
      <c r="G122" s="5">
        <f>H122-SUM(D122:F122)</f>
        <v>200666.58000000007</v>
      </c>
      <c r="H122" s="5">
        <v>5583459.7300000004</v>
      </c>
    </row>
    <row r="123" spans="1:8" x14ac:dyDescent="0.2">
      <c r="A123" s="1">
        <f t="shared" si="2"/>
        <v>88</v>
      </c>
      <c r="C123" s="11" t="s">
        <v>23</v>
      </c>
      <c r="D123" s="12">
        <f>H108</f>
        <v>0</v>
      </c>
      <c r="E123" s="5">
        <v>0</v>
      </c>
      <c r="F123" s="5">
        <v>0</v>
      </c>
      <c r="G123" s="5">
        <f t="shared" ref="G123:G126" si="5">H123-SUM(D123:F123)</f>
        <v>0</v>
      </c>
      <c r="H123" s="5">
        <v>0</v>
      </c>
    </row>
    <row r="124" spans="1:8" x14ac:dyDescent="0.2">
      <c r="A124" s="1">
        <f t="shared" si="2"/>
        <v>89</v>
      </c>
      <c r="C124" s="11" t="s">
        <v>24</v>
      </c>
      <c r="D124" s="12">
        <f>H109</f>
        <v>6674894.79</v>
      </c>
      <c r="E124" s="5">
        <v>6780.45</v>
      </c>
      <c r="F124" s="5">
        <v>-115982.82</v>
      </c>
      <c r="G124" s="5">
        <f t="shared" si="5"/>
        <v>-278057.66999999993</v>
      </c>
      <c r="H124" s="5">
        <v>6287634.75</v>
      </c>
    </row>
    <row r="125" spans="1:8" x14ac:dyDescent="0.2">
      <c r="A125" s="1">
        <f t="shared" si="2"/>
        <v>90</v>
      </c>
      <c r="C125" s="11" t="s">
        <v>14</v>
      </c>
      <c r="D125" s="12">
        <f>H110</f>
        <v>257859283.75999999</v>
      </c>
      <c r="E125" s="5">
        <v>9585782.6699999999</v>
      </c>
      <c r="F125" s="5">
        <v>-3294842.46</v>
      </c>
      <c r="G125" s="5">
        <f t="shared" si="5"/>
        <v>11439529.620000005</v>
      </c>
      <c r="H125" s="5">
        <v>275589753.58999997</v>
      </c>
    </row>
    <row r="126" spans="1:8" x14ac:dyDescent="0.2">
      <c r="A126" s="1">
        <f t="shared" si="2"/>
        <v>91</v>
      </c>
      <c r="C126" s="11" t="s">
        <v>15</v>
      </c>
      <c r="D126" s="13">
        <f>H111</f>
        <v>19813484.93</v>
      </c>
      <c r="E126" s="14">
        <v>786807.73</v>
      </c>
      <c r="F126" s="14">
        <v>-198809.63</v>
      </c>
      <c r="G126" s="14">
        <f t="shared" si="5"/>
        <v>14057.910000000149</v>
      </c>
      <c r="H126" s="14">
        <v>20415540.940000001</v>
      </c>
    </row>
    <row r="127" spans="1:8" x14ac:dyDescent="0.2">
      <c r="A127" s="1">
        <f t="shared" si="2"/>
        <v>92</v>
      </c>
      <c r="C127" s="11" t="s">
        <v>20</v>
      </c>
      <c r="D127" s="12">
        <f>SUM(D122:D126)</f>
        <v>289123410.45999998</v>
      </c>
      <c r="E127" s="12">
        <f>SUM(E122:E126)</f>
        <v>10986417.02</v>
      </c>
      <c r="F127" s="12">
        <f>SUM(F122:F126)</f>
        <v>-3609634.9099999997</v>
      </c>
      <c r="G127" s="12">
        <f>SUM(G122:G126)</f>
        <v>11376196.440000005</v>
      </c>
      <c r="H127" s="12">
        <f>SUM(H122:H126)</f>
        <v>307876389.00999999</v>
      </c>
    </row>
    <row r="128" spans="1:8" x14ac:dyDescent="0.2">
      <c r="A128" s="1">
        <f t="shared" si="2"/>
        <v>93</v>
      </c>
      <c r="C128" s="11"/>
      <c r="D128" s="12"/>
      <c r="E128" s="12"/>
      <c r="F128" s="12"/>
      <c r="G128" s="12"/>
      <c r="H128" s="12"/>
    </row>
    <row r="129" spans="1:8" x14ac:dyDescent="0.2">
      <c r="A129" s="1">
        <f t="shared" si="2"/>
        <v>94</v>
      </c>
      <c r="C129" s="11" t="s">
        <v>48</v>
      </c>
      <c r="D129" s="12"/>
      <c r="E129" s="12"/>
      <c r="F129" s="12"/>
      <c r="G129" s="12"/>
      <c r="H129" s="12"/>
    </row>
    <row r="130" spans="1:8" x14ac:dyDescent="0.2">
      <c r="A130" s="1">
        <f t="shared" si="2"/>
        <v>95</v>
      </c>
      <c r="C130" s="11" t="s">
        <v>49</v>
      </c>
      <c r="D130" s="12"/>
      <c r="E130" s="12"/>
      <c r="F130" s="12"/>
      <c r="G130" s="12"/>
      <c r="H130" s="12"/>
    </row>
    <row r="131" spans="1:8" x14ac:dyDescent="0.2">
      <c r="A131" s="1">
        <f t="shared" si="2"/>
        <v>96</v>
      </c>
      <c r="C131" s="11"/>
      <c r="D131" s="12"/>
      <c r="E131" s="12"/>
      <c r="F131" s="12"/>
      <c r="G131" s="12"/>
      <c r="H131" s="12"/>
    </row>
    <row r="132" spans="1:8" x14ac:dyDescent="0.2">
      <c r="A132" s="1">
        <f t="shared" si="2"/>
        <v>97</v>
      </c>
      <c r="C132" s="1" t="s">
        <v>22</v>
      </c>
      <c r="D132" s="12"/>
      <c r="E132" s="12"/>
      <c r="F132" s="12"/>
      <c r="G132" s="12"/>
      <c r="H132" s="12"/>
    </row>
  </sheetData>
  <mergeCells count="16">
    <mergeCell ref="A73:H73"/>
    <mergeCell ref="A75:H75"/>
    <mergeCell ref="D77:H77"/>
    <mergeCell ref="A68:H68"/>
    <mergeCell ref="A69:H69"/>
    <mergeCell ref="A70:H70"/>
    <mergeCell ref="A71:H71"/>
    <mergeCell ref="A72:H72"/>
    <mergeCell ref="D10:H10"/>
    <mergeCell ref="A8:H8"/>
    <mergeCell ref="A1:H1"/>
    <mergeCell ref="A2:H2"/>
    <mergeCell ref="A3:H3"/>
    <mergeCell ref="A4:H4"/>
    <mergeCell ref="A5:H5"/>
    <mergeCell ref="A6:H6"/>
  </mergeCells>
  <pageMargins left="0.7" right="0.7" top="0.75" bottom="0.75" header="0.3" footer="0.3"/>
  <pageSetup scale="79" orientation="portrait" r:id="rId1"/>
  <headerFooter>
    <oddHeader>&amp;R&amp;"Times New Roman,Regular"Page &amp;P of &amp;N</oddHeader>
  </headerFooter>
  <rowBreaks count="1" manualBreakCount="1">
    <brk id="67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2026-08-17T19:55:42Z</dcterms:created>
  <dcterms:modified xsi:type="dcterms:W3CDTF">2026-08-17T19:55:47Z</dcterms:modified>
</cp:coreProperties>
</file>