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018C77A-1BE6-4EFD-9405-4DD1561A9409}" xr6:coauthVersionLast="47" xr6:coauthVersionMax="47" xr10:uidLastSave="{00000000-0000-0000-0000-000000000000}"/>
  <bookViews>
    <workbookView xWindow="28680" yWindow="-120" windowWidth="29040" windowHeight="15720" xr2:uid="{266C7AA8-68B5-48BA-8DFD-33AD07FB89A4}"/>
  </bookViews>
  <sheets>
    <sheet name="Sheet1" sheetId="2" r:id="rId1"/>
  </sheets>
  <definedNames>
    <definedName name="_xlnm.Print_Titles" localSheetId="0">Sheet1!$A:$C,Sheet1!$1:$6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4" i="2" l="1"/>
  <c r="T35" i="2"/>
  <c r="T36" i="2"/>
  <c r="T37" i="2"/>
  <c r="T38" i="2"/>
  <c r="T39" i="2"/>
  <c r="T40" i="2"/>
  <c r="T41" i="2"/>
  <c r="T42" i="2"/>
  <c r="T43" i="2"/>
  <c r="T23" i="2"/>
  <c r="T24" i="2"/>
  <c r="T25" i="2"/>
  <c r="T26" i="2"/>
  <c r="T27" i="2"/>
  <c r="T28" i="2"/>
  <c r="T29" i="2"/>
  <c r="S12" i="2"/>
  <c r="S45" i="2"/>
  <c r="S67" i="2"/>
  <c r="S69" i="2" s="1"/>
  <c r="R168" i="2"/>
  <c r="E168" i="2"/>
  <c r="F168" i="2"/>
  <c r="F170" i="2" s="1"/>
  <c r="G168" i="2"/>
  <c r="G170" i="2" s="1"/>
  <c r="H168" i="2"/>
  <c r="I168" i="2"/>
  <c r="I170" i="2" s="1"/>
  <c r="J168" i="2"/>
  <c r="J170" i="2" s="1"/>
  <c r="K168" i="2"/>
  <c r="K170" i="2" s="1"/>
  <c r="L168" i="2"/>
  <c r="M168" i="2"/>
  <c r="N168" i="2"/>
  <c r="N170" i="2" s="1"/>
  <c r="O168" i="2"/>
  <c r="O170" i="2" s="1"/>
  <c r="P168" i="2"/>
  <c r="P170" i="2" s="1"/>
  <c r="D168" i="2"/>
  <c r="Q168" i="2" s="1"/>
  <c r="T168" i="2"/>
  <c r="D153" i="2"/>
  <c r="D170" i="2" s="1"/>
  <c r="R153" i="2"/>
  <c r="T153" i="2" s="1"/>
  <c r="P153" i="2"/>
  <c r="O153" i="2"/>
  <c r="N153" i="2"/>
  <c r="M153" i="2"/>
  <c r="M170" i="2" s="1"/>
  <c r="L153" i="2"/>
  <c r="L170" i="2" s="1"/>
  <c r="K153" i="2"/>
  <c r="J153" i="2"/>
  <c r="I153" i="2"/>
  <c r="H153" i="2"/>
  <c r="H170" i="2" s="1"/>
  <c r="G153" i="2"/>
  <c r="F153" i="2"/>
  <c r="E153" i="2"/>
  <c r="E170" i="2" s="1"/>
  <c r="R142" i="2"/>
  <c r="E142" i="2"/>
  <c r="F142" i="2"/>
  <c r="G142" i="2"/>
  <c r="H142" i="2"/>
  <c r="I142" i="2"/>
  <c r="J142" i="2"/>
  <c r="K142" i="2"/>
  <c r="L142" i="2"/>
  <c r="Q142" i="2" s="1"/>
  <c r="M142" i="2"/>
  <c r="N142" i="2"/>
  <c r="O142" i="2"/>
  <c r="P142" i="2"/>
  <c r="D142" i="2"/>
  <c r="T142" i="2"/>
  <c r="R131" i="2"/>
  <c r="T131" i="2" s="1"/>
  <c r="E131" i="2"/>
  <c r="F131" i="2"/>
  <c r="G131" i="2"/>
  <c r="H131" i="2"/>
  <c r="I131" i="2"/>
  <c r="J131" i="2"/>
  <c r="K131" i="2"/>
  <c r="L131" i="2"/>
  <c r="M131" i="2"/>
  <c r="N131" i="2"/>
  <c r="O131" i="2"/>
  <c r="P131" i="2"/>
  <c r="D131" i="2"/>
  <c r="Q131" i="2" s="1"/>
  <c r="R124" i="2"/>
  <c r="E124" i="2"/>
  <c r="E126" i="2" s="1"/>
  <c r="F124" i="2"/>
  <c r="G124" i="2"/>
  <c r="G126" i="2" s="1"/>
  <c r="H124" i="2"/>
  <c r="H126" i="2" s="1"/>
  <c r="I124" i="2"/>
  <c r="J124" i="2"/>
  <c r="K124" i="2"/>
  <c r="L124" i="2"/>
  <c r="L126" i="2" s="1"/>
  <c r="M124" i="2"/>
  <c r="M126" i="2" s="1"/>
  <c r="N124" i="2"/>
  <c r="O124" i="2"/>
  <c r="P124" i="2"/>
  <c r="P126" i="2" s="1"/>
  <c r="D124" i="2"/>
  <c r="R104" i="2"/>
  <c r="T104" i="2" s="1"/>
  <c r="E104" i="2"/>
  <c r="F104" i="2"/>
  <c r="G104" i="2"/>
  <c r="H104" i="2"/>
  <c r="I104" i="2"/>
  <c r="J104" i="2"/>
  <c r="K104" i="2"/>
  <c r="L104" i="2"/>
  <c r="M104" i="2"/>
  <c r="Q104" i="2" s="1"/>
  <c r="N104" i="2"/>
  <c r="O104" i="2"/>
  <c r="O126" i="2" s="1"/>
  <c r="P104" i="2"/>
  <c r="D104" i="2"/>
  <c r="R91" i="2"/>
  <c r="T91" i="2" s="1"/>
  <c r="E91" i="2"/>
  <c r="F91" i="2"/>
  <c r="G91" i="2"/>
  <c r="H91" i="2"/>
  <c r="I91" i="2"/>
  <c r="J91" i="2"/>
  <c r="J126" i="2" s="1"/>
  <c r="K91" i="2"/>
  <c r="L91" i="2"/>
  <c r="M91" i="2"/>
  <c r="N91" i="2"/>
  <c r="N126" i="2" s="1"/>
  <c r="O91" i="2"/>
  <c r="P91" i="2"/>
  <c r="D91" i="2"/>
  <c r="Q91" i="2" s="1"/>
  <c r="R80" i="2"/>
  <c r="T80" i="2" s="1"/>
  <c r="E80" i="2"/>
  <c r="Q80" i="2" s="1"/>
  <c r="F80" i="2"/>
  <c r="F126" i="2" s="1"/>
  <c r="G80" i="2"/>
  <c r="H80" i="2"/>
  <c r="I80" i="2"/>
  <c r="J80" i="2"/>
  <c r="K80" i="2"/>
  <c r="L80" i="2"/>
  <c r="M80" i="2"/>
  <c r="N80" i="2"/>
  <c r="O80" i="2"/>
  <c r="P80" i="2"/>
  <c r="D80" i="2"/>
  <c r="R74" i="2"/>
  <c r="T74" i="2" s="1"/>
  <c r="E74" i="2"/>
  <c r="F74" i="2"/>
  <c r="G74" i="2"/>
  <c r="H74" i="2"/>
  <c r="I74" i="2"/>
  <c r="I126" i="2" s="1"/>
  <c r="J74" i="2"/>
  <c r="K74" i="2"/>
  <c r="L74" i="2"/>
  <c r="M74" i="2"/>
  <c r="N74" i="2"/>
  <c r="O74" i="2"/>
  <c r="P74" i="2"/>
  <c r="D74" i="2"/>
  <c r="T65" i="2"/>
  <c r="T64" i="2"/>
  <c r="T63" i="2"/>
  <c r="T62" i="2"/>
  <c r="T61" i="2"/>
  <c r="T60" i="2"/>
  <c r="T59" i="2"/>
  <c r="T58" i="2"/>
  <c r="T57" i="2"/>
  <c r="T56" i="2"/>
  <c r="T55" i="2"/>
  <c r="T67" i="2" s="1"/>
  <c r="T69" i="2" s="1"/>
  <c r="T54" i="2"/>
  <c r="T53" i="2"/>
  <c r="T52" i="2"/>
  <c r="T51" i="2"/>
  <c r="T50" i="2"/>
  <c r="T49" i="2"/>
  <c r="T48" i="2"/>
  <c r="T47" i="2"/>
  <c r="T33" i="2"/>
  <c r="T45" i="2" s="1"/>
  <c r="T22" i="2"/>
  <c r="T31" i="2"/>
  <c r="T18" i="2"/>
  <c r="T20" i="2" s="1"/>
  <c r="T17" i="2"/>
  <c r="T16" i="2"/>
  <c r="T15" i="2"/>
  <c r="T14" i="2"/>
  <c r="R67" i="2"/>
  <c r="R69" i="2" s="1"/>
  <c r="E67" i="2"/>
  <c r="E69" i="2" s="1"/>
  <c r="F67" i="2"/>
  <c r="G67" i="2"/>
  <c r="G69" i="2" s="1"/>
  <c r="H67" i="2"/>
  <c r="H69" i="2" s="1"/>
  <c r="I67" i="2"/>
  <c r="J67" i="2"/>
  <c r="J69" i="2" s="1"/>
  <c r="K67" i="2"/>
  <c r="L67" i="2"/>
  <c r="M67" i="2"/>
  <c r="N67" i="2"/>
  <c r="N69" i="2" s="1"/>
  <c r="O67" i="2"/>
  <c r="P67" i="2"/>
  <c r="D67" i="2"/>
  <c r="Q67" i="2" s="1"/>
  <c r="R45" i="2"/>
  <c r="E45" i="2"/>
  <c r="F45" i="2"/>
  <c r="F69" i="2" s="1"/>
  <c r="G45" i="2"/>
  <c r="H45" i="2"/>
  <c r="I45" i="2"/>
  <c r="J45" i="2"/>
  <c r="K45" i="2"/>
  <c r="K69" i="2" s="1"/>
  <c r="L45" i="2"/>
  <c r="M45" i="2"/>
  <c r="N45" i="2"/>
  <c r="O45" i="2"/>
  <c r="P45" i="2"/>
  <c r="D45" i="2"/>
  <c r="R31" i="2"/>
  <c r="E31" i="2"/>
  <c r="F31" i="2"/>
  <c r="G31" i="2"/>
  <c r="H31" i="2"/>
  <c r="I31" i="2"/>
  <c r="J31" i="2"/>
  <c r="K31" i="2"/>
  <c r="L31" i="2"/>
  <c r="L69" i="2" s="1"/>
  <c r="M31" i="2"/>
  <c r="M69" i="2" s="1"/>
  <c r="N31" i="2"/>
  <c r="O31" i="2"/>
  <c r="P31" i="2"/>
  <c r="D31" i="2"/>
  <c r="Q31" i="2"/>
  <c r="R20" i="2"/>
  <c r="P20" i="2"/>
  <c r="O20" i="2"/>
  <c r="O69" i="2" s="1"/>
  <c r="N20" i="2"/>
  <c r="M20" i="2"/>
  <c r="Q20" i="2" s="1"/>
  <c r="L20" i="2"/>
  <c r="K20" i="2"/>
  <c r="J20" i="2"/>
  <c r="I20" i="2"/>
  <c r="H20" i="2"/>
  <c r="G20" i="2"/>
  <c r="F20" i="2"/>
  <c r="E20" i="2"/>
  <c r="D20" i="2"/>
  <c r="T9" i="2"/>
  <c r="T10" i="2"/>
  <c r="T8" i="2"/>
  <c r="R12" i="2"/>
  <c r="E12" i="2"/>
  <c r="F12" i="2"/>
  <c r="G12" i="2"/>
  <c r="H12" i="2"/>
  <c r="I12" i="2"/>
  <c r="I69" i="2" s="1"/>
  <c r="J12" i="2"/>
  <c r="K12" i="2"/>
  <c r="L12" i="2"/>
  <c r="M12" i="2"/>
  <c r="N12" i="2"/>
  <c r="O12" i="2"/>
  <c r="P12" i="2"/>
  <c r="P69" i="2" s="1"/>
  <c r="D12" i="2"/>
  <c r="D69" i="2" s="1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T12" i="2"/>
  <c r="K126" i="2"/>
  <c r="T124" i="2"/>
  <c r="D126" i="2"/>
  <c r="Q45" i="2"/>
  <c r="R170" i="2"/>
  <c r="T170" i="2"/>
  <c r="Q126" i="2" l="1"/>
  <c r="Q170" i="2"/>
  <c r="A114" i="2"/>
  <c r="A115" i="2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9" i="2" s="1"/>
  <c r="A130" i="2" s="1"/>
  <c r="A131" i="2" s="1"/>
  <c r="A132" i="2" s="1"/>
  <c r="A133" i="2" s="1"/>
  <c r="A134" i="2" s="1"/>
  <c r="A135" i="2" s="1"/>
  <c r="Q69" i="2"/>
  <c r="Q12" i="2"/>
  <c r="Q124" i="2"/>
  <c r="R126" i="2"/>
  <c r="T126" i="2" s="1"/>
  <c r="Q74" i="2"/>
  <c r="Q153" i="2"/>
  <c r="A136" i="2" l="1"/>
  <c r="A137" i="2"/>
  <c r="A139" i="2" l="1"/>
  <c r="A140" i="2" s="1"/>
  <c r="A141" i="2" s="1"/>
  <c r="A142" i="2" s="1"/>
  <c r="A143" i="2" s="1"/>
  <c r="A144" i="2" s="1"/>
  <c r="A145" i="2" s="1"/>
  <c r="A146" i="2" s="1"/>
  <c r="A147" i="2" s="1"/>
  <c r="A148" i="2" s="1"/>
  <c r="A138" i="2"/>
  <c r="A149" i="2" l="1"/>
  <c r="A150" i="2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</calcChain>
</file>

<file path=xl/sharedStrings.xml><?xml version="1.0" encoding="utf-8"?>
<sst xmlns="http://schemas.openxmlformats.org/spreadsheetml/2006/main" count="297" uniqueCount="142">
  <si>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</si>
  <si>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</si>
  <si>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</si>
  <si>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</si>
  <si>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</si>
  <si>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</si>
  <si>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</si>
  <si>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</si>
  <si>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</si>
  <si>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</si>
  <si>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</si>
  <si>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</si>
  <si>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</si>
  <si>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Pro Forma</t>
  </si>
  <si>
    <t>Adjusted</t>
  </si>
  <si>
    <t>No.</t>
  </si>
  <si>
    <t>Acct</t>
  </si>
  <si>
    <t>Adjustments</t>
  </si>
  <si>
    <t>Balance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</si>
  <si>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</si>
  <si>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</si>
  <si>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</si>
  <si>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</si>
  <si>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</si>
  <si>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</si>
  <si>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</si>
  <si>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</si>
  <si>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</si>
  <si>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</si>
  <si>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</si>
  <si>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</si>
  <si>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</si>
  <si>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</si>
  <si>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</si>
  <si>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</si>
  <si>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</si>
  <si>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(r)</t>
  </si>
  <si>
    <t>(p)+(q)</t>
  </si>
  <si>
    <t>Description</t>
  </si>
  <si>
    <t>Account</t>
  </si>
  <si>
    <t>ACCOUNT 101</t>
  </si>
  <si>
    <t>301.0</t>
  </si>
  <si>
    <t>Organization</t>
  </si>
  <si>
    <t>302.0</t>
  </si>
  <si>
    <t>Franchise and Consents</t>
  </si>
  <si>
    <t>303.0</t>
  </si>
  <si>
    <t>Miscellaneous Intangible Plant</t>
  </si>
  <si>
    <t>Intangible Plant, Gas  Total</t>
  </si>
  <si>
    <t>304.0</t>
  </si>
  <si>
    <t>Land</t>
  </si>
  <si>
    <t>305.0</t>
  </si>
  <si>
    <t>Structures and Improvements</t>
  </si>
  <si>
    <t>307.0</t>
  </si>
  <si>
    <t>Other Power Equipment</t>
  </si>
  <si>
    <t>311.0</t>
  </si>
  <si>
    <t>LP Equipment</t>
  </si>
  <si>
    <t>320.0</t>
  </si>
  <si>
    <t>Other Equipment</t>
  </si>
  <si>
    <t>Manufactured Gas Production Plant Total</t>
  </si>
  <si>
    <t>360.0</t>
  </si>
  <si>
    <t>361.0</t>
  </si>
  <si>
    <t>362.0</t>
  </si>
  <si>
    <t>Gas Holders</t>
  </si>
  <si>
    <t>363.0</t>
  </si>
  <si>
    <t>Purification Equipment</t>
  </si>
  <si>
    <t>363.1</t>
  </si>
  <si>
    <t>Liquefaction Equipment</t>
  </si>
  <si>
    <t>363.2</t>
  </si>
  <si>
    <t>Vaporizing Equipment</t>
  </si>
  <si>
    <t>363.3</t>
  </si>
  <si>
    <t>Compression Equipment</t>
  </si>
  <si>
    <t>363.5</t>
  </si>
  <si>
    <t>Other Storage Plant Total</t>
  </si>
  <si>
    <t>374.0</t>
  </si>
  <si>
    <t>374.1</t>
  </si>
  <si>
    <t>Land Rights</t>
  </si>
  <si>
    <t>376.0</t>
  </si>
  <si>
    <t>Mains</t>
  </si>
  <si>
    <t>378.0</t>
  </si>
  <si>
    <t>District Regulator Stations</t>
  </si>
  <si>
    <t>379.0</t>
  </si>
  <si>
    <t>Town Border Stations</t>
  </si>
  <si>
    <t>379.1</t>
  </si>
  <si>
    <t>Gas Delivery Points</t>
  </si>
  <si>
    <t>380.0</t>
  </si>
  <si>
    <t>Services</t>
  </si>
  <si>
    <t>381.0</t>
  </si>
  <si>
    <t>Meters</t>
  </si>
  <si>
    <t>383.0</t>
  </si>
  <si>
    <t>Regulators</t>
  </si>
  <si>
    <t>385.0</t>
  </si>
  <si>
    <t>Industrial Meter Sets</t>
  </si>
  <si>
    <t>Distribution Plant, Gas Total</t>
  </si>
  <si>
    <t>389.0</t>
  </si>
  <si>
    <t>389.1</t>
  </si>
  <si>
    <t>390.0</t>
  </si>
  <si>
    <t>390.1</t>
  </si>
  <si>
    <t>Dist Leasehold Improvements</t>
  </si>
  <si>
    <t>Office Furniture and Equipment</t>
  </si>
  <si>
    <t>392.1</t>
  </si>
  <si>
    <t>Distribution Automobiles</t>
  </si>
  <si>
    <t>392.2</t>
  </si>
  <si>
    <t>Dist Light Trucks Class 2</t>
  </si>
  <si>
    <t>392.3</t>
  </si>
  <si>
    <t>Dist Light Trucks Class 3</t>
  </si>
  <si>
    <t>392.4</t>
  </si>
  <si>
    <t>Dist Heavy Trucks Class 4</t>
  </si>
  <si>
    <t>392.7</t>
  </si>
  <si>
    <t>Dist Heavy Trucks Class 7</t>
  </si>
  <si>
    <t>392.8</t>
  </si>
  <si>
    <t>Distribution Trailers</t>
  </si>
  <si>
    <t>393.0</t>
  </si>
  <si>
    <t>Stores Equipment</t>
  </si>
  <si>
    <t>394.0</t>
  </si>
  <si>
    <t>Tools, Shop and Garage Equipment</t>
  </si>
  <si>
    <t>395.0</t>
  </si>
  <si>
    <t>Laboratory Equipment</t>
  </si>
  <si>
    <t>397.0</t>
  </si>
  <si>
    <t>Communication Equipment</t>
  </si>
  <si>
    <t>398.0</t>
  </si>
  <si>
    <t>Micsellaneous Equipment</t>
  </si>
  <si>
    <t>General Plant, Gas Total</t>
  </si>
  <si>
    <t>TOTAL ACCOUNT 101</t>
  </si>
  <si>
    <t>ACCOUNT 106</t>
  </si>
  <si>
    <t>TOTAL ACCOUNT 106</t>
  </si>
  <si>
    <t>ACCOUNT 107</t>
  </si>
  <si>
    <t>TOTAL ACCOUNT 107</t>
  </si>
  <si>
    <t>sum (b2) thru (n)</t>
  </si>
  <si>
    <t>(b2)</t>
  </si>
  <si>
    <t>13 Month Average</t>
  </si>
  <si>
    <t>Individual Responsible: Kalyn Schooler</t>
  </si>
  <si>
    <t>Individual Responsible:  Kalyn Schooler</t>
  </si>
  <si>
    <t>392.6</t>
  </si>
  <si>
    <t>396.0</t>
  </si>
  <si>
    <t>Transportation Equipement, Trailers</t>
  </si>
  <si>
    <t>Power Operated Equipment</t>
  </si>
  <si>
    <t>(o) / 13</t>
  </si>
  <si>
    <t>375.X</t>
  </si>
  <si>
    <t>391.X</t>
  </si>
  <si>
    <t>397.1</t>
  </si>
  <si>
    <t>Phone Equipment</t>
  </si>
  <si>
    <t>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</si>
</sst>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0"/>
      <name val="Arial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0" xfId="0" applyNumberFormat="1" applyFont="1"/>
    <xf numFmtId="43" fontId="2" fillId="0" borderId="2" xfId="0" applyNumberFormat="1" applyFont="1" applyBorder="1"/>
    <xf numFmtId="43" fontId="2" fillId="0" borderId="1" xfId="0" applyNumberFormat="1" applyFont="1" applyBorder="1"/>
    <xf numFmtId="0" fontId="2" fillId="0" borderId="0" xfId="0" quotePrefix="1" applyFont="1"/>
    <xf numFmtId="0" fontId="2" fillId="0" borderId="0" xfId="0" applyFont="1" applyAlignment="1">
      <alignment horizontal="left"/>
    </xf>
    <xf numFmtId="43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CCF4A-7C31-4782-9CAE-D63C20581909}">
  <dimension ref="A1:IV171"/>
  <sheetViews>
    <sheetView tabSelected="1" view="pageLayout" zoomScaleNormal="100" workbookViewId="0">
      <selection activeCell="E10" sqref="E10:J10"/>
    </sheetView>
  </sheetViews>
  <sheetFormatPr defaultColWidth="9.140625" defaultRowHeight="12.75" x14ac:dyDescent="0.2"/>
  <cols>
    <col min="1" max="1" width="3.42578125" style="1" bestFit="1" customWidth="1"/>
    <col min="2" max="2" width="11.42578125" style="1" customWidth="1"/>
    <col min="3" max="3" width="25" style="1" bestFit="1" customWidth="1"/>
    <col min="4" max="4" width="16.85546875" style="1" bestFit="1" customWidth="1"/>
    <col min="5" max="5" width="15.85546875" style="1" customWidth="1"/>
    <col min="6" max="6" width="16.85546875" style="1" bestFit="1" customWidth="1"/>
    <col min="7" max="7" width="16.5703125" style="1" bestFit="1" customWidth="1"/>
    <col min="8" max="8" width="16.85546875" style="1" bestFit="1" customWidth="1"/>
    <col min="9" max="9" width="16.28515625" style="1" bestFit="1" customWidth="1"/>
    <col min="10" max="10" width="16.85546875" style="1" bestFit="1" customWidth="1"/>
    <col min="11" max="11" width="17.5703125" style="1" customWidth="1"/>
    <col min="12" max="12" width="17" style="1" bestFit="1" customWidth="1"/>
    <col min="13" max="13" width="17.5703125" style="1" bestFit="1" customWidth="1"/>
    <col min="14" max="14" width="17" style="1" bestFit="1" customWidth="1"/>
    <col min="15" max="15" width="17.7109375" style="1" bestFit="1" customWidth="1"/>
    <col min="16" max="16" width="16.85546875" style="1" bestFit="1" customWidth="1"/>
    <col min="17" max="17" width="18.7109375" style="1" bestFit="1" customWidth="1"/>
    <col min="18" max="18" width="17.5703125" style="1" bestFit="1" customWidth="1"/>
    <col min="19" max="19" width="15.5703125" style="1" bestFit="1" customWidth="1"/>
    <col min="20" max="20" width="16.5703125" style="1" bestFit="1" customWidth="1"/>
    <col min="21" max="16384" width="9.140625" style="1"/>
  </cols>
  <sheetData>
    <row r="1" spans="1:256" x14ac:dyDescent="0.2"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x14ac:dyDescent="0.2">
      <c r="B2" s="5"/>
      <c r="C2" s="5"/>
      <c r="D2" s="5"/>
      <c r="E2" s="5"/>
      <c r="F2" s="5" t="s">
        <v>130</v>
      </c>
      <c r="G2" s="5"/>
      <c r="H2" s="5"/>
      <c r="I2" s="5"/>
      <c r="J2" s="5"/>
      <c r="K2" s="5"/>
      <c r="L2" s="5"/>
      <c r="M2" s="5" t="s">
        <v>131</v>
      </c>
      <c r="N2" s="5"/>
      <c r="O2" s="5"/>
      <c r="P2" s="5"/>
      <c r="Q2" s="5"/>
      <c r="R2" s="5" t="s">
        <v>131</v>
      </c>
      <c r="S2" s="5"/>
      <c r="T2" s="5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x14ac:dyDescent="0.2">
      <c r="A3" s="4" t="s">
        <v>141</v>
      </c>
      <c r="B3" s="6"/>
      <c r="C3" s="6" t="s">
        <v>39</v>
      </c>
      <c r="D3" s="6" t="s">
        <v>11</v>
      </c>
      <c r="E3" s="6" t="s">
        <v>0</v>
      </c>
      <c r="F3" s="6" t="s">
        <v>1</v>
      </c>
      <c r="G3" s="6" t="s">
        <v>2</v>
      </c>
      <c r="H3" s="6" t="s">
        <v>3</v>
      </c>
      <c r="I3" s="6" t="s">
        <v>4</v>
      </c>
      <c r="J3" s="6" t="s">
        <v>5</v>
      </c>
      <c r="K3" s="6" t="s">
        <v>6</v>
      </c>
      <c r="L3" s="6" t="s">
        <v>7</v>
      </c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6" t="s">
        <v>129</v>
      </c>
      <c r="S3" s="6" t="s">
        <v>13</v>
      </c>
      <c r="T3" s="6" t="s">
        <v>14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x14ac:dyDescent="0.2">
      <c r="A4" s="6" t="s">
        <v>15</v>
      </c>
      <c r="B4" s="7" t="s">
        <v>16</v>
      </c>
      <c r="C4" s="7" t="s">
        <v>38</v>
      </c>
      <c r="D4" s="7">
        <v>2024</v>
      </c>
      <c r="E4" s="7">
        <v>2025</v>
      </c>
      <c r="F4" s="7">
        <v>2025</v>
      </c>
      <c r="G4" s="7">
        <v>2025</v>
      </c>
      <c r="H4" s="7">
        <v>2025</v>
      </c>
      <c r="I4" s="7">
        <v>2025</v>
      </c>
      <c r="J4" s="7">
        <v>2025</v>
      </c>
      <c r="K4" s="7">
        <v>2025</v>
      </c>
      <c r="L4" s="7">
        <v>2025</v>
      </c>
      <c r="M4" s="7">
        <v>2025</v>
      </c>
      <c r="N4" s="7">
        <v>2025</v>
      </c>
      <c r="O4" s="7">
        <v>2025</v>
      </c>
      <c r="P4" s="7">
        <v>2025</v>
      </c>
      <c r="Q4" s="7">
        <v>2025</v>
      </c>
      <c r="R4" s="7">
        <v>2025</v>
      </c>
      <c r="S4" s="7" t="s">
        <v>17</v>
      </c>
      <c r="T4" s="7" t="s">
        <v>18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x14ac:dyDescent="0.2">
      <c r="A5" s="6"/>
      <c r="B5" s="6" t="s">
        <v>19</v>
      </c>
      <c r="C5" s="6" t="s">
        <v>20</v>
      </c>
      <c r="D5" s="6" t="s">
        <v>128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6" t="s">
        <v>30</v>
      </c>
      <c r="O5" s="6" t="s">
        <v>31</v>
      </c>
      <c r="P5" s="6" t="s">
        <v>32</v>
      </c>
      <c r="Q5" s="6" t="s">
        <v>33</v>
      </c>
      <c r="R5" s="6" t="s">
        <v>34</v>
      </c>
      <c r="S5" s="6" t="s">
        <v>35</v>
      </c>
      <c r="T5" s="6" t="s">
        <v>36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x14ac:dyDescent="0.2">
      <c r="A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 t="s">
        <v>127</v>
      </c>
      <c r="R6" s="6" t="s">
        <v>136</v>
      </c>
      <c r="S6" s="6"/>
      <c r="T6" s="6" t="s">
        <v>37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x14ac:dyDescent="0.2">
      <c r="A7" s="6"/>
      <c r="B7" s="4" t="s">
        <v>40</v>
      </c>
      <c r="C7" s="6"/>
      <c r="D7" s="6"/>
      <c r="E7" s="6"/>
    </row>
    <row r="8" spans="1:256" x14ac:dyDescent="0.2">
      <c r="A8" s="6">
        <v>1</v>
      </c>
      <c r="B8" s="4" t="s">
        <v>41</v>
      </c>
      <c r="C8" s="4" t="s">
        <v>42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f>R8+S8</f>
        <v>0</v>
      </c>
    </row>
    <row r="9" spans="1:256" x14ac:dyDescent="0.2">
      <c r="A9" s="6">
        <f>A8+1</f>
        <v>2</v>
      </c>
      <c r="B9" s="4" t="s">
        <v>43</v>
      </c>
      <c r="C9" s="4" t="s">
        <v>44</v>
      </c>
      <c r="D9" s="8">
        <v>293</v>
      </c>
      <c r="E9" s="8">
        <v>293</v>
      </c>
      <c r="F9" s="8">
        <v>293</v>
      </c>
      <c r="G9" s="8">
        <v>293</v>
      </c>
      <c r="H9" s="8">
        <v>293</v>
      </c>
      <c r="I9" s="8">
        <v>293</v>
      </c>
      <c r="J9" s="8">
        <v>293</v>
      </c>
      <c r="K9" s="8">
        <v>293</v>
      </c>
      <c r="L9" s="8">
        <v>293</v>
      </c>
      <c r="M9" s="8">
        <v>293</v>
      </c>
      <c r="N9" s="8">
        <v>293</v>
      </c>
      <c r="O9" s="8">
        <v>293</v>
      </c>
      <c r="P9" s="8">
        <v>293</v>
      </c>
      <c r="Q9" s="8">
        <v>3809</v>
      </c>
      <c r="R9" s="8">
        <v>293</v>
      </c>
      <c r="S9" s="8">
        <v>0</v>
      </c>
      <c r="T9" s="8">
        <f>R9+S9</f>
        <v>293</v>
      </c>
    </row>
    <row r="10" spans="1:256" x14ac:dyDescent="0.2">
      <c r="A10" s="6">
        <f t="shared" ref="A10:A69" si="0">A9+1</f>
        <v>3</v>
      </c>
      <c r="B10" s="4" t="s">
        <v>45</v>
      </c>
      <c r="C10" s="4" t="s">
        <v>46</v>
      </c>
      <c r="D10" s="8">
        <v>4775453.9799999995</v>
      </c>
      <c r="E10" s="8">
        <v>4807920.2299999995</v>
      </c>
      <c r="F10" s="8">
        <v>4807920.2299999995</v>
      </c>
      <c r="G10" s="8">
        <v>4807920.2299999995</v>
      </c>
      <c r="H10" s="8">
        <v>4807920.2299999995</v>
      </c>
      <c r="I10" s="8">
        <v>5308576.6899999995</v>
      </c>
      <c r="J10" s="8">
        <v>5308707.3499999996</v>
      </c>
      <c r="K10" s="8">
        <v>5308707.3499999996</v>
      </c>
      <c r="L10" s="8">
        <v>5403991.2199999997</v>
      </c>
      <c r="M10" s="8">
        <v>5408473.1399999997</v>
      </c>
      <c r="N10" s="8">
        <v>5408473.1399999997</v>
      </c>
      <c r="O10" s="8">
        <v>5408473.1399999997</v>
      </c>
      <c r="P10" s="8">
        <v>5583166.7299999995</v>
      </c>
      <c r="Q10" s="8">
        <v>67145703.659999996</v>
      </c>
      <c r="R10" s="8">
        <v>5165054.13</v>
      </c>
      <c r="S10" s="8">
        <v>9716443</v>
      </c>
      <c r="T10" s="8">
        <f>R10+S10</f>
        <v>14881497.129999999</v>
      </c>
    </row>
    <row r="11" spans="1:256" x14ac:dyDescent="0.2">
      <c r="A11" s="6">
        <f t="shared" si="0"/>
        <v>4</v>
      </c>
      <c r="B11" s="4"/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56" x14ac:dyDescent="0.2">
      <c r="A12" s="6">
        <f t="shared" si="0"/>
        <v>5</v>
      </c>
      <c r="B12" s="4" t="s">
        <v>47</v>
      </c>
      <c r="C12" s="4"/>
      <c r="D12" s="8">
        <f>SUM(D8:D10)</f>
        <v>4775746.9799999995</v>
      </c>
      <c r="E12" s="8">
        <f t="shared" ref="E12:P12" si="1">SUM(E8:E10)</f>
        <v>4808213.2299999995</v>
      </c>
      <c r="F12" s="8">
        <f t="shared" si="1"/>
        <v>4808213.2299999995</v>
      </c>
      <c r="G12" s="8">
        <f t="shared" si="1"/>
        <v>4808213.2299999995</v>
      </c>
      <c r="H12" s="8">
        <f t="shared" si="1"/>
        <v>4808213.2299999995</v>
      </c>
      <c r="I12" s="8">
        <f t="shared" si="1"/>
        <v>5308869.6899999995</v>
      </c>
      <c r="J12" s="8">
        <f t="shared" si="1"/>
        <v>5309000.3499999996</v>
      </c>
      <c r="K12" s="8">
        <f t="shared" si="1"/>
        <v>5309000.3499999996</v>
      </c>
      <c r="L12" s="8">
        <f t="shared" si="1"/>
        <v>5404284.2199999997</v>
      </c>
      <c r="M12" s="8">
        <f t="shared" si="1"/>
        <v>5408766.1399999997</v>
      </c>
      <c r="N12" s="8">
        <f t="shared" si="1"/>
        <v>5408766.1399999997</v>
      </c>
      <c r="O12" s="8">
        <f t="shared" si="1"/>
        <v>5408766.1399999997</v>
      </c>
      <c r="P12" s="8">
        <f t="shared" si="1"/>
        <v>5583459.7299999995</v>
      </c>
      <c r="Q12" s="8">
        <f>SUM(D12:P12)</f>
        <v>67149512.659999996</v>
      </c>
      <c r="R12" s="8">
        <f>SUM(R8:R10)</f>
        <v>5165347.13</v>
      </c>
      <c r="S12" s="8">
        <f>SUM(S8:S10)</f>
        <v>9716443</v>
      </c>
      <c r="T12" s="8">
        <f>SUM(T8:T10)</f>
        <v>14881790.129999999</v>
      </c>
    </row>
    <row r="13" spans="1:256" x14ac:dyDescent="0.2">
      <c r="A13" s="6">
        <f t="shared" si="0"/>
        <v>6</v>
      </c>
      <c r="B13" s="4"/>
      <c r="C13" s="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56" x14ac:dyDescent="0.2">
      <c r="A14" s="6">
        <f t="shared" si="0"/>
        <v>7</v>
      </c>
      <c r="B14" s="4" t="s">
        <v>48</v>
      </c>
      <c r="C14" s="4" t="s">
        <v>49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f>R14+S14</f>
        <v>0</v>
      </c>
    </row>
    <row r="15" spans="1:256" x14ac:dyDescent="0.2">
      <c r="A15" s="6">
        <f t="shared" si="0"/>
        <v>8</v>
      </c>
      <c r="B15" s="4" t="s">
        <v>50</v>
      </c>
      <c r="C15" s="4" t="s">
        <v>51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f>R15+S15</f>
        <v>0</v>
      </c>
    </row>
    <row r="16" spans="1:256" x14ac:dyDescent="0.2">
      <c r="A16" s="6">
        <f t="shared" si="0"/>
        <v>9</v>
      </c>
      <c r="B16" s="4" t="s">
        <v>52</v>
      </c>
      <c r="C16" s="4" t="s">
        <v>53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f>R16+S16</f>
        <v>0</v>
      </c>
    </row>
    <row r="17" spans="1:20" x14ac:dyDescent="0.2">
      <c r="A17" s="6">
        <f t="shared" si="0"/>
        <v>10</v>
      </c>
      <c r="B17" s="4" t="s">
        <v>54</v>
      </c>
      <c r="C17" s="4" t="s">
        <v>55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f>R17+S17</f>
        <v>0</v>
      </c>
    </row>
    <row r="18" spans="1:20" x14ac:dyDescent="0.2">
      <c r="A18" s="6">
        <f t="shared" si="0"/>
        <v>11</v>
      </c>
      <c r="B18" s="4" t="s">
        <v>56</v>
      </c>
      <c r="C18" s="4" t="s">
        <v>57</v>
      </c>
      <c r="D18" s="8">
        <v>0</v>
      </c>
      <c r="E18" s="8">
        <v>0</v>
      </c>
      <c r="F18" s="8">
        <v>0</v>
      </c>
      <c r="G18" s="8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>
        <v>0</v>
      </c>
      <c r="R18" s="8">
        <v>0</v>
      </c>
      <c r="S18" s="8">
        <v>0</v>
      </c>
      <c r="T18" s="8">
        <f>R18+S18</f>
        <v>0</v>
      </c>
    </row>
    <row r="19" spans="1:20" x14ac:dyDescent="0.2">
      <c r="A19" s="6">
        <f t="shared" si="0"/>
        <v>12</v>
      </c>
      <c r="B19" s="4"/>
      <c r="C19" s="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">
      <c r="A20" s="6">
        <f t="shared" si="0"/>
        <v>13</v>
      </c>
      <c r="B20" s="4" t="s">
        <v>58</v>
      </c>
      <c r="C20" s="4"/>
      <c r="D20" s="8">
        <f>SUM(D16:D18)</f>
        <v>0</v>
      </c>
      <c r="E20" s="8">
        <f t="shared" ref="E20:P20" si="2">SUM(E16:E18)</f>
        <v>0</v>
      </c>
      <c r="F20" s="8">
        <f t="shared" si="2"/>
        <v>0</v>
      </c>
      <c r="G20" s="8">
        <f t="shared" si="2"/>
        <v>0</v>
      </c>
      <c r="H20" s="8">
        <f t="shared" si="2"/>
        <v>0</v>
      </c>
      <c r="I20" s="8">
        <f t="shared" si="2"/>
        <v>0</v>
      </c>
      <c r="J20" s="8">
        <f t="shared" si="2"/>
        <v>0</v>
      </c>
      <c r="K20" s="8">
        <f t="shared" si="2"/>
        <v>0</v>
      </c>
      <c r="L20" s="8">
        <f t="shared" si="2"/>
        <v>0</v>
      </c>
      <c r="M20" s="8">
        <f t="shared" si="2"/>
        <v>0</v>
      </c>
      <c r="N20" s="8">
        <f t="shared" si="2"/>
        <v>0</v>
      </c>
      <c r="O20" s="8">
        <f t="shared" si="2"/>
        <v>0</v>
      </c>
      <c r="P20" s="8">
        <f t="shared" si="2"/>
        <v>0</v>
      </c>
      <c r="Q20" s="8">
        <f>SUM(D20:P20)</f>
        <v>0</v>
      </c>
      <c r="R20" s="8">
        <f>SUM(R16:R18)</f>
        <v>0</v>
      </c>
      <c r="S20" s="8">
        <v>0</v>
      </c>
      <c r="T20" s="8">
        <f>SUM(T16:T18)</f>
        <v>0</v>
      </c>
    </row>
    <row r="21" spans="1:20" x14ac:dyDescent="0.2">
      <c r="A21" s="6">
        <f t="shared" si="0"/>
        <v>14</v>
      </c>
      <c r="B21" s="4"/>
      <c r="C21" s="4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">
      <c r="A22" s="6">
        <f t="shared" si="0"/>
        <v>15</v>
      </c>
      <c r="B22" s="4" t="s">
        <v>59</v>
      </c>
      <c r="C22" s="4" t="s">
        <v>49</v>
      </c>
      <c r="D22" s="8">
        <v>29442.36</v>
      </c>
      <c r="E22" s="8">
        <v>28170.55</v>
      </c>
      <c r="F22" s="8">
        <v>28170.55</v>
      </c>
      <c r="G22" s="8">
        <v>28170.55</v>
      </c>
      <c r="H22" s="8">
        <v>28170.55</v>
      </c>
      <c r="I22" s="8">
        <v>28170.55</v>
      </c>
      <c r="J22" s="8">
        <v>28170.55</v>
      </c>
      <c r="K22" s="8">
        <v>28170.55</v>
      </c>
      <c r="L22" s="8">
        <v>28170.55</v>
      </c>
      <c r="M22" s="8">
        <v>28170.55</v>
      </c>
      <c r="N22" s="8">
        <v>28170.55</v>
      </c>
      <c r="O22" s="8">
        <v>28170.55</v>
      </c>
      <c r="P22" s="8">
        <v>28170.55</v>
      </c>
      <c r="Q22" s="8">
        <v>367488.9599999999</v>
      </c>
      <c r="R22" s="8">
        <v>28268.38</v>
      </c>
      <c r="S22" s="8">
        <v>0</v>
      </c>
      <c r="T22" s="8">
        <f t="shared" ref="T22:T29" si="3">R22+S22</f>
        <v>28268.38</v>
      </c>
    </row>
    <row r="23" spans="1:20" x14ac:dyDescent="0.2">
      <c r="A23" s="6">
        <f t="shared" si="0"/>
        <v>16</v>
      </c>
      <c r="B23" s="4" t="s">
        <v>60</v>
      </c>
      <c r="C23" s="4" t="s">
        <v>51</v>
      </c>
      <c r="D23" s="8">
        <v>1033291.17</v>
      </c>
      <c r="E23" s="8">
        <v>988656.56</v>
      </c>
      <c r="F23" s="8">
        <v>988656.56</v>
      </c>
      <c r="G23" s="8">
        <v>988656.56</v>
      </c>
      <c r="H23" s="8">
        <v>988656.56</v>
      </c>
      <c r="I23" s="8">
        <v>989421.85</v>
      </c>
      <c r="J23" s="8">
        <v>987002.13</v>
      </c>
      <c r="K23" s="8">
        <v>986211.20000000007</v>
      </c>
      <c r="L23" s="8">
        <v>986211.20000000007</v>
      </c>
      <c r="M23" s="8">
        <v>989831.20000000007</v>
      </c>
      <c r="N23" s="8">
        <v>989831.20000000007</v>
      </c>
      <c r="O23" s="8">
        <v>989831.20000000007</v>
      </c>
      <c r="P23" s="8">
        <v>989831.20000000007</v>
      </c>
      <c r="Q23" s="8">
        <v>12896088.589999996</v>
      </c>
      <c r="R23" s="8">
        <v>992006.81</v>
      </c>
      <c r="S23" s="8">
        <v>0</v>
      </c>
      <c r="T23" s="8">
        <f t="shared" si="3"/>
        <v>992006.81</v>
      </c>
    </row>
    <row r="24" spans="1:20" x14ac:dyDescent="0.2">
      <c r="A24" s="6">
        <f t="shared" si="0"/>
        <v>17</v>
      </c>
      <c r="B24" s="4" t="s">
        <v>61</v>
      </c>
      <c r="C24" s="4" t="s">
        <v>62</v>
      </c>
      <c r="D24" s="8">
        <v>1462076.33</v>
      </c>
      <c r="E24" s="8">
        <v>1398919.69</v>
      </c>
      <c r="F24" s="8">
        <v>1398919.69</v>
      </c>
      <c r="G24" s="8">
        <v>1398919.69</v>
      </c>
      <c r="H24" s="8">
        <v>1398919.69</v>
      </c>
      <c r="I24" s="8">
        <v>1398919.69</v>
      </c>
      <c r="J24" s="8">
        <v>1398919.69</v>
      </c>
      <c r="K24" s="8">
        <v>1398919.69</v>
      </c>
      <c r="L24" s="8">
        <v>1398919.69</v>
      </c>
      <c r="M24" s="8">
        <v>1398919.69</v>
      </c>
      <c r="N24" s="8">
        <v>1398919.69</v>
      </c>
      <c r="O24" s="8">
        <v>1398919.69</v>
      </c>
      <c r="P24" s="8">
        <v>1398346.94</v>
      </c>
      <c r="Q24" s="8">
        <v>18248539.859999999</v>
      </c>
      <c r="R24" s="8">
        <v>1403733.84</v>
      </c>
      <c r="S24" s="8">
        <v>0</v>
      </c>
      <c r="T24" s="8">
        <f t="shared" si="3"/>
        <v>1403733.84</v>
      </c>
    </row>
    <row r="25" spans="1:20" x14ac:dyDescent="0.2">
      <c r="A25" s="6">
        <f t="shared" si="0"/>
        <v>18</v>
      </c>
      <c r="B25" s="4" t="s">
        <v>63</v>
      </c>
      <c r="C25" s="4" t="s">
        <v>64</v>
      </c>
      <c r="D25" s="8">
        <v>396797.75</v>
      </c>
      <c r="E25" s="8">
        <v>379657.45</v>
      </c>
      <c r="F25" s="8">
        <v>379657.45</v>
      </c>
      <c r="G25" s="8">
        <v>379657.45</v>
      </c>
      <c r="H25" s="8">
        <v>379657.45</v>
      </c>
      <c r="I25" s="8">
        <v>379657.45</v>
      </c>
      <c r="J25" s="8">
        <v>379657.45</v>
      </c>
      <c r="K25" s="8">
        <v>379657.45</v>
      </c>
      <c r="L25" s="8">
        <v>379657.45</v>
      </c>
      <c r="M25" s="8">
        <v>379657.45</v>
      </c>
      <c r="N25" s="8">
        <v>379657.45</v>
      </c>
      <c r="O25" s="8">
        <v>379657.45</v>
      </c>
      <c r="P25" s="8">
        <v>379657.45</v>
      </c>
      <c r="Q25" s="8">
        <v>4952687.1500000013</v>
      </c>
      <c r="R25" s="8">
        <v>380975.93</v>
      </c>
      <c r="S25" s="8">
        <v>0</v>
      </c>
      <c r="T25" s="8">
        <f t="shared" si="3"/>
        <v>380975.93</v>
      </c>
    </row>
    <row r="26" spans="1:20" x14ac:dyDescent="0.2">
      <c r="A26" s="6">
        <f t="shared" si="0"/>
        <v>19</v>
      </c>
      <c r="B26" s="4" t="s">
        <v>65</v>
      </c>
      <c r="C26" s="4" t="s">
        <v>66</v>
      </c>
      <c r="D26" s="8">
        <v>937757.4</v>
      </c>
      <c r="E26" s="8">
        <v>897249.52</v>
      </c>
      <c r="F26" s="8">
        <v>897249.52</v>
      </c>
      <c r="G26" s="8">
        <v>897249.52</v>
      </c>
      <c r="H26" s="8">
        <v>897249.52</v>
      </c>
      <c r="I26" s="8">
        <v>897249.52</v>
      </c>
      <c r="J26" s="8">
        <v>897249.52</v>
      </c>
      <c r="K26" s="8">
        <v>897249.52</v>
      </c>
      <c r="L26" s="8">
        <v>897249.52</v>
      </c>
      <c r="M26" s="8">
        <v>897249.52</v>
      </c>
      <c r="N26" s="8">
        <v>897249.52</v>
      </c>
      <c r="O26" s="8">
        <v>897249.52</v>
      </c>
      <c r="P26" s="8">
        <v>894107.75</v>
      </c>
      <c r="Q26" s="8">
        <v>11701609.869999997</v>
      </c>
      <c r="R26" s="8">
        <v>900123.84</v>
      </c>
      <c r="S26" s="8">
        <v>0</v>
      </c>
      <c r="T26" s="8">
        <f t="shared" si="3"/>
        <v>900123.84</v>
      </c>
    </row>
    <row r="27" spans="1:20" x14ac:dyDescent="0.2">
      <c r="A27" s="6">
        <f t="shared" si="0"/>
        <v>20</v>
      </c>
      <c r="B27" s="4" t="s">
        <v>67</v>
      </c>
      <c r="C27" s="4" t="s">
        <v>68</v>
      </c>
      <c r="D27" s="8">
        <v>288003.15000000002</v>
      </c>
      <c r="E27" s="8">
        <v>275562.40000000002</v>
      </c>
      <c r="F27" s="8">
        <v>275562.40000000002</v>
      </c>
      <c r="G27" s="8">
        <v>275562.40000000002</v>
      </c>
      <c r="H27" s="8">
        <v>275562.40000000002</v>
      </c>
      <c r="I27" s="8">
        <v>275562.40000000002</v>
      </c>
      <c r="J27" s="8">
        <v>275562.40000000002</v>
      </c>
      <c r="K27" s="8">
        <v>273418.46000000002</v>
      </c>
      <c r="L27" s="8">
        <v>273418.46000000002</v>
      </c>
      <c r="M27" s="8">
        <v>273418.46000000002</v>
      </c>
      <c r="N27" s="8">
        <v>273418.46000000002</v>
      </c>
      <c r="O27" s="8">
        <v>273418.46000000002</v>
      </c>
      <c r="P27" s="8">
        <v>281658.12</v>
      </c>
      <c r="Q27" s="8">
        <v>3590127.9699999997</v>
      </c>
      <c r="R27" s="8">
        <v>276163.69</v>
      </c>
      <c r="S27" s="8">
        <v>0</v>
      </c>
      <c r="T27" s="8">
        <f t="shared" si="3"/>
        <v>276163.69</v>
      </c>
    </row>
    <row r="28" spans="1:20" x14ac:dyDescent="0.2">
      <c r="A28" s="6">
        <f t="shared" si="0"/>
        <v>21</v>
      </c>
      <c r="B28" s="4" t="s">
        <v>69</v>
      </c>
      <c r="C28" s="4" t="s">
        <v>70</v>
      </c>
      <c r="D28" s="8">
        <v>367466.9</v>
      </c>
      <c r="E28" s="8">
        <v>351593.60000000003</v>
      </c>
      <c r="F28" s="8">
        <v>351593.60000000003</v>
      </c>
      <c r="G28" s="8">
        <v>351593.60000000003</v>
      </c>
      <c r="H28" s="8">
        <v>351593.60000000003</v>
      </c>
      <c r="I28" s="8">
        <v>351593.60000000003</v>
      </c>
      <c r="J28" s="8">
        <v>351593.60000000003</v>
      </c>
      <c r="K28" s="8">
        <v>351593.60000000003</v>
      </c>
      <c r="L28" s="8">
        <v>351593.60000000003</v>
      </c>
      <c r="M28" s="8">
        <v>351593.60000000003</v>
      </c>
      <c r="N28" s="8">
        <v>351593.60000000003</v>
      </c>
      <c r="O28" s="8">
        <v>351593.60000000003</v>
      </c>
      <c r="P28" s="8">
        <v>351593.60000000003</v>
      </c>
      <c r="Q28" s="8">
        <v>4586590.1000000006</v>
      </c>
      <c r="R28" s="8">
        <v>352814.62</v>
      </c>
      <c r="S28" s="8">
        <v>0</v>
      </c>
      <c r="T28" s="8">
        <f t="shared" si="3"/>
        <v>352814.62</v>
      </c>
    </row>
    <row r="29" spans="1:20" x14ac:dyDescent="0.2">
      <c r="A29" s="6">
        <f t="shared" si="0"/>
        <v>22</v>
      </c>
      <c r="B29" s="4" t="s">
        <v>71</v>
      </c>
      <c r="C29" s="4" t="s">
        <v>57</v>
      </c>
      <c r="D29" s="8">
        <v>2160059.73</v>
      </c>
      <c r="E29" s="8">
        <v>2066752.61</v>
      </c>
      <c r="F29" s="8">
        <v>2066752.61</v>
      </c>
      <c r="G29" s="8">
        <v>2066752.61</v>
      </c>
      <c r="H29" s="8">
        <v>2066752.61</v>
      </c>
      <c r="I29" s="8">
        <v>1958519.55</v>
      </c>
      <c r="J29" s="8">
        <v>1958519.55</v>
      </c>
      <c r="K29" s="8">
        <v>1958519.55</v>
      </c>
      <c r="L29" s="8">
        <v>1958519.55</v>
      </c>
      <c r="M29" s="8">
        <v>1958519.55</v>
      </c>
      <c r="N29" s="8">
        <v>1958519.55</v>
      </c>
      <c r="O29" s="8">
        <v>1958519.55</v>
      </c>
      <c r="P29" s="8">
        <v>1964269.1400000001</v>
      </c>
      <c r="Q29" s="8">
        <v>26100976.160000004</v>
      </c>
      <c r="R29" s="8">
        <v>2007767.4</v>
      </c>
      <c r="S29" s="8">
        <v>0</v>
      </c>
      <c r="T29" s="8">
        <f t="shared" si="3"/>
        <v>2007767.4</v>
      </c>
    </row>
    <row r="30" spans="1:20" x14ac:dyDescent="0.2">
      <c r="A30" s="6">
        <f t="shared" si="0"/>
        <v>23</v>
      </c>
      <c r="B30" s="4"/>
      <c r="C30" s="4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">
      <c r="A31" s="6">
        <f t="shared" si="0"/>
        <v>24</v>
      </c>
      <c r="B31" s="4" t="s">
        <v>72</v>
      </c>
      <c r="C31" s="4"/>
      <c r="D31" s="8">
        <f>SUM(D22:D29)</f>
        <v>6674894.790000001</v>
      </c>
      <c r="E31" s="8">
        <f t="shared" ref="E31:P31" si="4">SUM(E22:E29)</f>
        <v>6386562.3799999999</v>
      </c>
      <c r="F31" s="8">
        <f t="shared" si="4"/>
        <v>6386562.3799999999</v>
      </c>
      <c r="G31" s="8">
        <f t="shared" si="4"/>
        <v>6386562.3799999999</v>
      </c>
      <c r="H31" s="8">
        <f t="shared" si="4"/>
        <v>6386562.3799999999</v>
      </c>
      <c r="I31" s="8">
        <f t="shared" si="4"/>
        <v>6279094.6099999994</v>
      </c>
      <c r="J31" s="8">
        <f t="shared" si="4"/>
        <v>6276674.8899999997</v>
      </c>
      <c r="K31" s="8">
        <f t="shared" si="4"/>
        <v>6273740.0199999996</v>
      </c>
      <c r="L31" s="8">
        <f t="shared" si="4"/>
        <v>6273740.0199999996</v>
      </c>
      <c r="M31" s="8">
        <f t="shared" si="4"/>
        <v>6277360.0199999996</v>
      </c>
      <c r="N31" s="8">
        <f t="shared" si="4"/>
        <v>6277360.0199999996</v>
      </c>
      <c r="O31" s="8">
        <f t="shared" si="4"/>
        <v>6277360.0199999996</v>
      </c>
      <c r="P31" s="8">
        <f t="shared" si="4"/>
        <v>6287634.75</v>
      </c>
      <c r="Q31" s="8">
        <f>SUM(D31:P31)</f>
        <v>82444108.659999982</v>
      </c>
      <c r="R31" s="8">
        <f>SUM(R22:R29)</f>
        <v>6341854.5099999998</v>
      </c>
      <c r="S31" s="8">
        <v>0</v>
      </c>
      <c r="T31" s="8">
        <f>SUM(T22:T29)</f>
        <v>6341854.5099999998</v>
      </c>
    </row>
    <row r="32" spans="1:20" x14ac:dyDescent="0.2">
      <c r="A32" s="6">
        <f t="shared" si="0"/>
        <v>25</v>
      </c>
      <c r="B32" s="4"/>
      <c r="C32" s="4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x14ac:dyDescent="0.2">
      <c r="A33" s="6">
        <f t="shared" si="0"/>
        <v>26</v>
      </c>
      <c r="B33" s="4" t="s">
        <v>73</v>
      </c>
      <c r="C33" s="4" t="s">
        <v>49</v>
      </c>
      <c r="D33" s="8">
        <v>371512.19</v>
      </c>
      <c r="E33" s="8">
        <v>373957.68</v>
      </c>
      <c r="F33" s="8">
        <v>373957.68</v>
      </c>
      <c r="G33" s="8">
        <v>373957.68</v>
      </c>
      <c r="H33" s="8">
        <v>373957.68</v>
      </c>
      <c r="I33" s="8">
        <v>373957.68</v>
      </c>
      <c r="J33" s="8">
        <v>373957.68</v>
      </c>
      <c r="K33" s="8">
        <v>373957.68</v>
      </c>
      <c r="L33" s="8">
        <v>373468.58</v>
      </c>
      <c r="M33" s="8">
        <v>373468.58</v>
      </c>
      <c r="N33" s="8">
        <v>373468.58</v>
      </c>
      <c r="O33" s="8">
        <v>373468.58</v>
      </c>
      <c r="P33" s="8">
        <v>373468.58</v>
      </c>
      <c r="Q33" s="8">
        <v>4856558.8500000006</v>
      </c>
      <c r="R33" s="8">
        <v>373581.45</v>
      </c>
      <c r="S33" s="8">
        <v>0</v>
      </c>
      <c r="T33" s="8">
        <f t="shared" ref="T33:T43" si="5">R33+S33</f>
        <v>373581.45</v>
      </c>
    </row>
    <row r="34" spans="1:20" x14ac:dyDescent="0.2">
      <c r="A34" s="6">
        <f t="shared" si="0"/>
        <v>27</v>
      </c>
      <c r="B34" s="4" t="s">
        <v>74</v>
      </c>
      <c r="C34" s="4" t="s">
        <v>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f t="shared" si="5"/>
        <v>0</v>
      </c>
    </row>
    <row r="35" spans="1:20" x14ac:dyDescent="0.2">
      <c r="A35" s="6">
        <f t="shared" si="0"/>
        <v>28</v>
      </c>
      <c r="B35" s="4" t="s">
        <v>137</v>
      </c>
      <c r="C35" s="4" t="s">
        <v>51</v>
      </c>
      <c r="D35" s="8">
        <v>60014.09</v>
      </c>
      <c r="E35" s="8">
        <v>60043.03</v>
      </c>
      <c r="F35" s="8">
        <v>60043.03</v>
      </c>
      <c r="G35" s="8">
        <v>60043.03</v>
      </c>
      <c r="H35" s="8">
        <v>60043.03</v>
      </c>
      <c r="I35" s="8">
        <v>60043.03</v>
      </c>
      <c r="J35" s="8">
        <v>60043.03</v>
      </c>
      <c r="K35" s="8">
        <v>60043.03</v>
      </c>
      <c r="L35" s="8">
        <v>60037.240000000005</v>
      </c>
      <c r="M35" s="8">
        <v>60037.240000000005</v>
      </c>
      <c r="N35" s="8">
        <v>60037.240000000005</v>
      </c>
      <c r="O35" s="8">
        <v>60037.240000000005</v>
      </c>
      <c r="P35" s="8">
        <v>60037.240000000005</v>
      </c>
      <c r="Q35" s="8">
        <v>780501.50000000012</v>
      </c>
      <c r="R35" s="8">
        <v>60038.57</v>
      </c>
      <c r="S35" s="8">
        <v>0</v>
      </c>
      <c r="T35" s="8">
        <f t="shared" si="5"/>
        <v>60038.57</v>
      </c>
    </row>
    <row r="36" spans="1:20" x14ac:dyDescent="0.2">
      <c r="A36" s="6">
        <f t="shared" si="0"/>
        <v>29</v>
      </c>
      <c r="B36" s="4" t="s">
        <v>76</v>
      </c>
      <c r="C36" s="4" t="s">
        <v>77</v>
      </c>
      <c r="D36" s="8">
        <v>110623526.76000001</v>
      </c>
      <c r="E36" s="8">
        <v>110575705.5</v>
      </c>
      <c r="F36" s="8">
        <v>110522671.45999999</v>
      </c>
      <c r="G36" s="8">
        <v>110496863.97</v>
      </c>
      <c r="H36" s="8">
        <v>110483667.7</v>
      </c>
      <c r="I36" s="8">
        <v>111269857.55</v>
      </c>
      <c r="J36" s="8">
        <v>111342157.84</v>
      </c>
      <c r="K36" s="8">
        <v>112474084.53</v>
      </c>
      <c r="L36" s="8">
        <v>113334831.59</v>
      </c>
      <c r="M36" s="8">
        <v>114056539.56</v>
      </c>
      <c r="N36" s="8">
        <v>114429106.20999999</v>
      </c>
      <c r="O36" s="8">
        <v>114435234.11</v>
      </c>
      <c r="P36" s="8">
        <v>118291715.48999999</v>
      </c>
      <c r="Q36" s="8">
        <v>1462335962.27</v>
      </c>
      <c r="R36" s="8">
        <v>112487381.70999999</v>
      </c>
      <c r="S36" s="8">
        <v>7797126</v>
      </c>
      <c r="T36" s="8">
        <f t="shared" si="5"/>
        <v>120284507.70999999</v>
      </c>
    </row>
    <row r="37" spans="1:20" x14ac:dyDescent="0.2">
      <c r="A37" s="6">
        <f t="shared" si="0"/>
        <v>30</v>
      </c>
      <c r="B37" s="4" t="s">
        <v>78</v>
      </c>
      <c r="C37" s="4" t="s">
        <v>79</v>
      </c>
      <c r="D37" s="8">
        <v>4068962.07</v>
      </c>
      <c r="E37" s="8">
        <v>4074206.86</v>
      </c>
      <c r="F37" s="8">
        <v>4074206.86</v>
      </c>
      <c r="G37" s="8">
        <v>4074206.86</v>
      </c>
      <c r="H37" s="8">
        <v>4074206.86</v>
      </c>
      <c r="I37" s="8">
        <v>4241591.09</v>
      </c>
      <c r="J37" s="8">
        <v>4241591.09</v>
      </c>
      <c r="K37" s="8">
        <v>4241591.09</v>
      </c>
      <c r="L37" s="8">
        <v>4240542.1399999997</v>
      </c>
      <c r="M37" s="8">
        <v>4240327.79</v>
      </c>
      <c r="N37" s="8">
        <v>4777067.68</v>
      </c>
      <c r="O37" s="8">
        <v>4913220.9800000004</v>
      </c>
      <c r="P37" s="8">
        <v>4913220.9800000004</v>
      </c>
      <c r="Q37" s="8">
        <v>56174942.349999994</v>
      </c>
      <c r="R37" s="8">
        <v>4321149.41</v>
      </c>
      <c r="S37" s="8">
        <v>360799</v>
      </c>
      <c r="T37" s="8">
        <f t="shared" si="5"/>
        <v>4681948.41</v>
      </c>
    </row>
    <row r="38" spans="1:20" x14ac:dyDescent="0.2">
      <c r="A38" s="6">
        <f t="shared" si="0"/>
        <v>31</v>
      </c>
      <c r="B38" s="4" t="s">
        <v>80</v>
      </c>
      <c r="C38" s="4" t="s">
        <v>81</v>
      </c>
      <c r="D38" s="8">
        <v>1759296.6199999999</v>
      </c>
      <c r="E38" s="8">
        <v>1761360.9500000002</v>
      </c>
      <c r="F38" s="8">
        <v>1761360.9500000002</v>
      </c>
      <c r="G38" s="8">
        <v>1761360.9500000002</v>
      </c>
      <c r="H38" s="8">
        <v>1761360.9500000002</v>
      </c>
      <c r="I38" s="8">
        <v>1761360.9500000002</v>
      </c>
      <c r="J38" s="8">
        <v>2574687.7600000002</v>
      </c>
      <c r="K38" s="8">
        <v>2574687.7600000002</v>
      </c>
      <c r="L38" s="8">
        <v>2574274.9</v>
      </c>
      <c r="M38" s="8">
        <v>2569928.7600000002</v>
      </c>
      <c r="N38" s="8">
        <v>2664010.13</v>
      </c>
      <c r="O38" s="8">
        <v>2662139.77</v>
      </c>
      <c r="P38" s="8">
        <v>2662139.77</v>
      </c>
      <c r="Q38" s="8">
        <v>28847970.219999999</v>
      </c>
      <c r="R38" s="8">
        <v>2219074.63</v>
      </c>
      <c r="S38" s="8">
        <v>0</v>
      </c>
      <c r="T38" s="8">
        <f t="shared" si="5"/>
        <v>2219074.63</v>
      </c>
    </row>
    <row r="39" spans="1:20" x14ac:dyDescent="0.2">
      <c r="A39" s="6">
        <f t="shared" si="0"/>
        <v>32</v>
      </c>
      <c r="B39" s="4" t="s">
        <v>82</v>
      </c>
      <c r="C39" s="4" t="s">
        <v>83</v>
      </c>
      <c r="D39" s="8">
        <v>31900.560000000001</v>
      </c>
      <c r="E39" s="8">
        <v>32365.24</v>
      </c>
      <c r="F39" s="8">
        <v>32365.24</v>
      </c>
      <c r="G39" s="8">
        <v>32365.24</v>
      </c>
      <c r="H39" s="8">
        <v>32365.24</v>
      </c>
      <c r="I39" s="8">
        <v>32365.24</v>
      </c>
      <c r="J39" s="8">
        <v>32365.24</v>
      </c>
      <c r="K39" s="8">
        <v>32365.24</v>
      </c>
      <c r="L39" s="8">
        <v>32272.3</v>
      </c>
      <c r="M39" s="8">
        <v>32272.3</v>
      </c>
      <c r="N39" s="8">
        <v>32272.3</v>
      </c>
      <c r="O39" s="8">
        <v>32272.3</v>
      </c>
      <c r="P39" s="8">
        <v>32272.3</v>
      </c>
      <c r="Q39" s="8">
        <v>419818.73999999993</v>
      </c>
      <c r="R39" s="8">
        <v>32293.75</v>
      </c>
      <c r="T39" s="8">
        <f t="shared" si="5"/>
        <v>32293.75</v>
      </c>
    </row>
    <row r="40" spans="1:20" x14ac:dyDescent="0.2">
      <c r="A40" s="6">
        <f t="shared" si="0"/>
        <v>33</v>
      </c>
      <c r="B40" s="4" t="s">
        <v>84</v>
      </c>
      <c r="C40" s="4" t="s">
        <v>85</v>
      </c>
      <c r="D40" s="8">
        <v>92945876.170000002</v>
      </c>
      <c r="E40" s="8">
        <v>92851138.849999994</v>
      </c>
      <c r="F40" s="8">
        <v>92778878.189999998</v>
      </c>
      <c r="G40" s="8">
        <v>92754498.079999998</v>
      </c>
      <c r="H40" s="8">
        <v>92729512.560000002</v>
      </c>
      <c r="I40" s="8">
        <v>92763254.310000002</v>
      </c>
      <c r="J40" s="8">
        <v>92758781.959999993</v>
      </c>
      <c r="K40" s="8">
        <v>92737608.599999994</v>
      </c>
      <c r="L40" s="8">
        <v>92719922.879999995</v>
      </c>
      <c r="M40" s="8">
        <v>92738298.010000005</v>
      </c>
      <c r="N40" s="8">
        <v>92758225.209999993</v>
      </c>
      <c r="O40" s="8">
        <v>92758624.480000004</v>
      </c>
      <c r="P40" s="8">
        <v>99669886.400000006</v>
      </c>
      <c r="Q40" s="8">
        <v>1212964505.7</v>
      </c>
      <c r="R40" s="8">
        <v>93304961.980000004</v>
      </c>
      <c r="S40" s="8">
        <v>348559</v>
      </c>
      <c r="T40" s="8">
        <f t="shared" si="5"/>
        <v>93653520.980000004</v>
      </c>
    </row>
    <row r="41" spans="1:20" x14ac:dyDescent="0.2">
      <c r="A41" s="6">
        <f t="shared" si="0"/>
        <v>34</v>
      </c>
      <c r="B41" s="4" t="s">
        <v>86</v>
      </c>
      <c r="C41" s="4" t="s">
        <v>87</v>
      </c>
      <c r="D41" s="8">
        <v>41225846.850000001</v>
      </c>
      <c r="E41" s="8">
        <v>41818044.210000001</v>
      </c>
      <c r="F41" s="8">
        <v>41818044.210000001</v>
      </c>
      <c r="G41" s="8">
        <v>41795777.520000003</v>
      </c>
      <c r="H41" s="8">
        <v>41795777.520000003</v>
      </c>
      <c r="I41" s="8">
        <v>41795777.520000003</v>
      </c>
      <c r="J41" s="8">
        <v>41705900.109999999</v>
      </c>
      <c r="K41" s="8">
        <v>41655008.350000001</v>
      </c>
      <c r="L41" s="8">
        <v>41562618.780000001</v>
      </c>
      <c r="M41" s="8">
        <v>42949556.560000002</v>
      </c>
      <c r="N41" s="8">
        <v>42949556.560000002</v>
      </c>
      <c r="O41" s="8">
        <v>42968343.740000002</v>
      </c>
      <c r="P41" s="8">
        <v>42881447.640000001</v>
      </c>
      <c r="Q41" s="8">
        <v>546921699.57000005</v>
      </c>
      <c r="R41" s="8">
        <v>42070899.969999999</v>
      </c>
      <c r="S41" s="8">
        <v>3214741</v>
      </c>
      <c r="T41" s="8">
        <f t="shared" si="5"/>
        <v>45285640.969999999</v>
      </c>
    </row>
    <row r="42" spans="1:20" x14ac:dyDescent="0.2">
      <c r="A42" s="6">
        <f t="shared" si="0"/>
        <v>35</v>
      </c>
      <c r="B42" s="4" t="s">
        <v>88</v>
      </c>
      <c r="C42" s="4" t="s">
        <v>89</v>
      </c>
      <c r="D42" s="8">
        <v>6501305.5700000003</v>
      </c>
      <c r="E42" s="8">
        <v>6595273.9000000004</v>
      </c>
      <c r="F42" s="8">
        <v>6595273.9000000004</v>
      </c>
      <c r="G42" s="8">
        <v>6595273.9000000004</v>
      </c>
      <c r="H42" s="8">
        <v>6595273.9000000004</v>
      </c>
      <c r="I42" s="8">
        <v>6595273.9000000004</v>
      </c>
      <c r="J42" s="8">
        <v>6595273.9000000004</v>
      </c>
      <c r="K42" s="8">
        <v>6595273.9000000004</v>
      </c>
      <c r="L42" s="8">
        <v>6576335.5700000003</v>
      </c>
      <c r="M42" s="8">
        <v>6576335.5700000003</v>
      </c>
      <c r="N42" s="8">
        <v>6433936</v>
      </c>
      <c r="O42" s="8">
        <v>6433936</v>
      </c>
      <c r="P42" s="8">
        <v>6433936</v>
      </c>
      <c r="Q42" s="8">
        <v>85122702.00999999</v>
      </c>
      <c r="R42" s="8">
        <v>6547900.1500000004</v>
      </c>
      <c r="S42" s="8">
        <v>0</v>
      </c>
      <c r="T42" s="8">
        <f t="shared" si="5"/>
        <v>6547900.1500000004</v>
      </c>
    </row>
    <row r="43" spans="1:20" x14ac:dyDescent="0.2">
      <c r="A43" s="6">
        <f t="shared" si="0"/>
        <v>36</v>
      </c>
      <c r="B43" s="4" t="s">
        <v>90</v>
      </c>
      <c r="C43" s="4" t="s">
        <v>91</v>
      </c>
      <c r="D43" s="8">
        <v>271042.88</v>
      </c>
      <c r="E43" s="8">
        <v>271775.76</v>
      </c>
      <c r="F43" s="8">
        <v>271775.76</v>
      </c>
      <c r="G43" s="8">
        <v>271775.76</v>
      </c>
      <c r="H43" s="8">
        <v>271775.76</v>
      </c>
      <c r="I43" s="8">
        <v>271775.76</v>
      </c>
      <c r="J43" s="8">
        <v>271775.76</v>
      </c>
      <c r="K43" s="8">
        <v>271775.76</v>
      </c>
      <c r="L43" s="8">
        <v>271629.19</v>
      </c>
      <c r="M43" s="8">
        <v>271629.19</v>
      </c>
      <c r="N43" s="8">
        <v>271629.19</v>
      </c>
      <c r="O43" s="8">
        <v>271629.19</v>
      </c>
      <c r="P43" s="8">
        <v>271629.19</v>
      </c>
      <c r="Q43" s="8">
        <v>3531619.15</v>
      </c>
      <c r="R43" s="8">
        <v>271663.01</v>
      </c>
      <c r="S43" s="8">
        <v>0</v>
      </c>
      <c r="T43" s="8">
        <f t="shared" si="5"/>
        <v>271663.01</v>
      </c>
    </row>
    <row r="44" spans="1:20" x14ac:dyDescent="0.2">
      <c r="A44" s="6">
        <f t="shared" si="0"/>
        <v>37</v>
      </c>
      <c r="B44" s="4"/>
      <c r="C44" s="4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">
      <c r="A45" s="6">
        <f t="shared" si="0"/>
        <v>38</v>
      </c>
      <c r="B45" s="4" t="s">
        <v>92</v>
      </c>
      <c r="C45" s="4"/>
      <c r="D45" s="8">
        <f>SUM(D33:D43)</f>
        <v>257859283.75999999</v>
      </c>
      <c r="E45" s="8">
        <f t="shared" ref="E45:P45" si="6">SUM(E33:E43)</f>
        <v>258413871.97999999</v>
      </c>
      <c r="F45" s="8">
        <f t="shared" si="6"/>
        <v>258288577.27999997</v>
      </c>
      <c r="G45" s="8">
        <f t="shared" si="6"/>
        <v>258216122.99000001</v>
      </c>
      <c r="H45" s="8">
        <f t="shared" si="6"/>
        <v>258177941.19999999</v>
      </c>
      <c r="I45" s="8">
        <f t="shared" si="6"/>
        <v>259165257.03</v>
      </c>
      <c r="J45" s="8">
        <f t="shared" si="6"/>
        <v>259956534.36999997</v>
      </c>
      <c r="K45" s="8">
        <f t="shared" si="6"/>
        <v>261016395.94</v>
      </c>
      <c r="L45" s="8">
        <f t="shared" si="6"/>
        <v>261745933.16999999</v>
      </c>
      <c r="M45" s="8">
        <f t="shared" si="6"/>
        <v>263868393.56</v>
      </c>
      <c r="N45" s="8">
        <f t="shared" si="6"/>
        <v>264749309.09999996</v>
      </c>
      <c r="O45" s="8">
        <f t="shared" si="6"/>
        <v>264908906.38999999</v>
      </c>
      <c r="P45" s="8">
        <f t="shared" si="6"/>
        <v>275589753.58999997</v>
      </c>
      <c r="Q45" s="8">
        <f>SUM(D45:P45)</f>
        <v>3401956280.3599997</v>
      </c>
      <c r="R45" s="8">
        <f>SUM(R33:R43)</f>
        <v>261688944.63</v>
      </c>
      <c r="S45" s="8">
        <f>SUM(S33:S43)</f>
        <v>11721225</v>
      </c>
      <c r="T45" s="8">
        <f>SUM(T33:T43)</f>
        <v>273410169.63</v>
      </c>
    </row>
    <row r="46" spans="1:20" x14ac:dyDescent="0.2">
      <c r="A46" s="6">
        <f t="shared" si="0"/>
        <v>39</v>
      </c>
      <c r="B46" s="4"/>
      <c r="C46" s="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x14ac:dyDescent="0.2">
      <c r="A47" s="6">
        <f t="shared" si="0"/>
        <v>40</v>
      </c>
      <c r="B47" s="4" t="s">
        <v>93</v>
      </c>
      <c r="C47" s="4" t="s">
        <v>49</v>
      </c>
      <c r="D47" s="8">
        <v>50870.130000000005</v>
      </c>
      <c r="E47" s="8">
        <v>50870.130000000005</v>
      </c>
      <c r="F47" s="8">
        <v>50870.130000000005</v>
      </c>
      <c r="G47" s="8">
        <v>50870.130000000005</v>
      </c>
      <c r="H47" s="8">
        <v>50870.130000000005</v>
      </c>
      <c r="I47" s="8">
        <v>50870.130000000005</v>
      </c>
      <c r="J47" s="8">
        <v>50870.130000000005</v>
      </c>
      <c r="K47" s="8">
        <v>50870.130000000005</v>
      </c>
      <c r="L47" s="8">
        <v>50870.130000000005</v>
      </c>
      <c r="M47" s="8">
        <v>50870.130000000005</v>
      </c>
      <c r="N47" s="8">
        <v>50870.130000000005</v>
      </c>
      <c r="O47" s="8">
        <v>50870.130000000005</v>
      </c>
      <c r="P47" s="8">
        <v>50870.130000000005</v>
      </c>
      <c r="Q47" s="8">
        <v>661311.69000000006</v>
      </c>
      <c r="R47" s="8">
        <v>50870.13</v>
      </c>
      <c r="S47" s="8">
        <v>0</v>
      </c>
      <c r="T47" s="8">
        <f t="shared" ref="T47:T65" si="7">R47+S47</f>
        <v>50870.13</v>
      </c>
    </row>
    <row r="48" spans="1:20" x14ac:dyDescent="0.2">
      <c r="A48" s="6">
        <f t="shared" si="0"/>
        <v>41</v>
      </c>
      <c r="B48" s="4" t="s">
        <v>94</v>
      </c>
      <c r="C48" s="4" t="s">
        <v>75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f t="shared" si="7"/>
        <v>0</v>
      </c>
    </row>
    <row r="49" spans="1:20" x14ac:dyDescent="0.2">
      <c r="A49" s="6">
        <f t="shared" si="0"/>
        <v>42</v>
      </c>
      <c r="B49" s="4" t="s">
        <v>95</v>
      </c>
      <c r="C49" s="4" t="s">
        <v>51</v>
      </c>
      <c r="D49" s="8">
        <v>10319614.449999999</v>
      </c>
      <c r="E49" s="8">
        <v>10319596.210000001</v>
      </c>
      <c r="F49" s="8">
        <v>10339397.369999999</v>
      </c>
      <c r="G49" s="8">
        <v>10324890.93</v>
      </c>
      <c r="H49" s="8">
        <v>10686216.720000001</v>
      </c>
      <c r="I49" s="8">
        <v>10688038.619999999</v>
      </c>
      <c r="J49" s="8">
        <v>10688038.619999999</v>
      </c>
      <c r="K49" s="8">
        <v>10688038.619999999</v>
      </c>
      <c r="L49" s="8">
        <v>10687155.050000001</v>
      </c>
      <c r="M49" s="8">
        <v>10690175.07</v>
      </c>
      <c r="N49" s="8">
        <v>10690175.07</v>
      </c>
      <c r="O49" s="8">
        <v>10692722.699999999</v>
      </c>
      <c r="P49" s="8">
        <v>10692722.699999999</v>
      </c>
      <c r="Q49" s="8">
        <v>137506782.13</v>
      </c>
      <c r="R49" s="8">
        <v>10577444.779999999</v>
      </c>
      <c r="S49" s="8">
        <v>0</v>
      </c>
      <c r="T49" s="8">
        <f t="shared" si="7"/>
        <v>10577444.779999999</v>
      </c>
    </row>
    <row r="50" spans="1:20" x14ac:dyDescent="0.2">
      <c r="A50" s="6">
        <f t="shared" si="0"/>
        <v>43</v>
      </c>
      <c r="B50" s="4" t="s">
        <v>96</v>
      </c>
      <c r="C50" s="4" t="s">
        <v>97</v>
      </c>
      <c r="D50" s="8">
        <v>221498.28999999998</v>
      </c>
      <c r="E50" s="8">
        <v>221498.28999999998</v>
      </c>
      <c r="F50" s="8">
        <v>221498.28999999998</v>
      </c>
      <c r="G50" s="8">
        <v>221498.28999999998</v>
      </c>
      <c r="H50" s="8">
        <v>221498.28999999998</v>
      </c>
      <c r="I50" s="8">
        <v>221498.28999999998</v>
      </c>
      <c r="J50" s="8">
        <v>221498.28999999998</v>
      </c>
      <c r="K50" s="8">
        <v>221498.28999999998</v>
      </c>
      <c r="L50" s="8">
        <v>221498.28999999998</v>
      </c>
      <c r="M50" s="8">
        <v>221498.28999999998</v>
      </c>
      <c r="N50" s="8">
        <v>221498.28999999998</v>
      </c>
      <c r="O50" s="8">
        <v>221498.28999999998</v>
      </c>
      <c r="P50" s="8">
        <v>221498.28999999998</v>
      </c>
      <c r="Q50" s="8">
        <v>2879477.77</v>
      </c>
      <c r="R50" s="8">
        <v>221498.29</v>
      </c>
      <c r="S50" s="8">
        <v>0</v>
      </c>
      <c r="T50" s="8">
        <f t="shared" si="7"/>
        <v>221498.29</v>
      </c>
    </row>
    <row r="51" spans="1:20" x14ac:dyDescent="0.2">
      <c r="A51" s="6">
        <f t="shared" si="0"/>
        <v>44</v>
      </c>
      <c r="B51" s="4" t="s">
        <v>138</v>
      </c>
      <c r="C51" s="4" t="s">
        <v>98</v>
      </c>
      <c r="D51" s="8">
        <v>1124682.31</v>
      </c>
      <c r="E51" s="8">
        <v>1133240.58</v>
      </c>
      <c r="F51" s="8">
        <v>1133240.58</v>
      </c>
      <c r="G51" s="8">
        <v>1133240.58</v>
      </c>
      <c r="H51" s="8">
        <v>1146531.94</v>
      </c>
      <c r="I51" s="8">
        <v>1148258.48</v>
      </c>
      <c r="J51" s="8">
        <v>1148258.48</v>
      </c>
      <c r="K51" s="8">
        <v>1148258.48</v>
      </c>
      <c r="L51" s="8">
        <v>1146500.52</v>
      </c>
      <c r="M51" s="8">
        <v>1146500.52</v>
      </c>
      <c r="N51" s="8">
        <v>1146500.52</v>
      </c>
      <c r="O51" s="8">
        <v>1141810.6600000001</v>
      </c>
      <c r="P51" s="8">
        <v>1141810.6600000001</v>
      </c>
      <c r="Q51" s="8">
        <v>14838834.309999999</v>
      </c>
      <c r="R51" s="8">
        <v>1141448.79</v>
      </c>
      <c r="S51" s="8"/>
      <c r="T51" s="8">
        <f t="shared" si="7"/>
        <v>1141448.79</v>
      </c>
    </row>
    <row r="52" spans="1:20" x14ac:dyDescent="0.2">
      <c r="A52" s="6">
        <f t="shared" si="0"/>
        <v>45</v>
      </c>
      <c r="B52" s="4" t="s">
        <v>99</v>
      </c>
      <c r="C52" s="4" t="s">
        <v>100</v>
      </c>
      <c r="D52" s="8">
        <v>17197.5</v>
      </c>
      <c r="E52" s="8">
        <v>17200.510000000002</v>
      </c>
      <c r="F52" s="8">
        <v>17200.510000000002</v>
      </c>
      <c r="G52" s="8">
        <v>17200.510000000002</v>
      </c>
      <c r="H52" s="8">
        <v>17200.510000000002</v>
      </c>
      <c r="I52" s="8">
        <v>17200.510000000002</v>
      </c>
      <c r="J52" s="8">
        <v>17200.510000000002</v>
      </c>
      <c r="K52" s="8">
        <v>17200.510000000002</v>
      </c>
      <c r="L52" s="8">
        <v>17199.91</v>
      </c>
      <c r="M52" s="8">
        <v>17199.91</v>
      </c>
      <c r="N52" s="8">
        <v>17199.91</v>
      </c>
      <c r="O52" s="8">
        <v>17199.91</v>
      </c>
      <c r="P52" s="8">
        <v>17199.91</v>
      </c>
      <c r="Q52" s="8">
        <v>223600.62000000005</v>
      </c>
      <c r="R52" s="8">
        <v>17200.05</v>
      </c>
      <c r="S52" s="8">
        <v>0</v>
      </c>
      <c r="T52" s="8">
        <f t="shared" si="7"/>
        <v>17200.05</v>
      </c>
    </row>
    <row r="53" spans="1:20" x14ac:dyDescent="0.2">
      <c r="A53" s="6">
        <f t="shared" si="0"/>
        <v>46</v>
      </c>
      <c r="B53" s="4" t="s">
        <v>101</v>
      </c>
      <c r="C53" s="4" t="s">
        <v>102</v>
      </c>
      <c r="D53" s="8">
        <v>614571.62</v>
      </c>
      <c r="E53" s="8">
        <v>614586.48</v>
      </c>
      <c r="F53" s="8">
        <v>614586.48</v>
      </c>
      <c r="G53" s="8">
        <v>614586.48</v>
      </c>
      <c r="H53" s="8">
        <v>614586.48</v>
      </c>
      <c r="I53" s="8">
        <v>614586.48</v>
      </c>
      <c r="J53" s="8">
        <v>614586.48</v>
      </c>
      <c r="K53" s="8">
        <v>614586.48</v>
      </c>
      <c r="L53" s="8">
        <v>614562.65</v>
      </c>
      <c r="M53" s="8">
        <v>614562.65</v>
      </c>
      <c r="N53" s="8">
        <v>614562.65</v>
      </c>
      <c r="O53" s="8">
        <v>614562.65</v>
      </c>
      <c r="P53" s="8">
        <v>614562.65</v>
      </c>
      <c r="Q53" s="8">
        <v>7989490.2300000023</v>
      </c>
      <c r="R53" s="8">
        <v>614576.17000000004</v>
      </c>
      <c r="S53" s="8">
        <v>0</v>
      </c>
      <c r="T53" s="8">
        <f t="shared" si="7"/>
        <v>614576.17000000004</v>
      </c>
    </row>
    <row r="54" spans="1:20" x14ac:dyDescent="0.2">
      <c r="A54" s="6">
        <f t="shared" si="0"/>
        <v>47</v>
      </c>
      <c r="B54" s="4" t="s">
        <v>103</v>
      </c>
      <c r="C54" s="4" t="s">
        <v>104</v>
      </c>
      <c r="D54" s="8">
        <v>1563689.0899999999</v>
      </c>
      <c r="E54" s="8">
        <v>1563866.22</v>
      </c>
      <c r="F54" s="8">
        <v>1563866.22</v>
      </c>
      <c r="G54" s="8">
        <v>1563866.22</v>
      </c>
      <c r="H54" s="8">
        <v>1563866.22</v>
      </c>
      <c r="I54" s="8">
        <v>1563866.22</v>
      </c>
      <c r="J54" s="8">
        <v>1563866.22</v>
      </c>
      <c r="K54" s="8">
        <v>1563866.22</v>
      </c>
      <c r="L54" s="8">
        <v>1563757.52</v>
      </c>
      <c r="M54" s="8">
        <v>1563757.52</v>
      </c>
      <c r="N54" s="8">
        <v>1563757.52</v>
      </c>
      <c r="O54" s="8">
        <v>1563757.52</v>
      </c>
      <c r="P54" s="8">
        <v>1561399.11</v>
      </c>
      <c r="Q54" s="8">
        <v>20327181.82</v>
      </c>
      <c r="R54" s="8">
        <v>1563629.37</v>
      </c>
      <c r="S54" s="8">
        <v>0</v>
      </c>
      <c r="T54" s="8">
        <f t="shared" si="7"/>
        <v>1563629.37</v>
      </c>
    </row>
    <row r="55" spans="1:20" x14ac:dyDescent="0.2">
      <c r="A55" s="6">
        <f t="shared" si="0"/>
        <v>48</v>
      </c>
      <c r="B55" s="4" t="s">
        <v>105</v>
      </c>
      <c r="C55" s="4" t="s">
        <v>106</v>
      </c>
      <c r="D55" s="8">
        <v>2348625.2000000002</v>
      </c>
      <c r="E55" s="8">
        <v>2347974.7200000002</v>
      </c>
      <c r="F55" s="8">
        <v>2309628.44</v>
      </c>
      <c r="G55" s="8">
        <v>2309628.44</v>
      </c>
      <c r="H55" s="8">
        <v>2324830.5300000003</v>
      </c>
      <c r="I55" s="8">
        <v>2335577.48</v>
      </c>
      <c r="J55" s="8">
        <v>2335577.48</v>
      </c>
      <c r="K55" s="8">
        <v>2335577.48</v>
      </c>
      <c r="L55" s="8">
        <v>2350878.7400000002</v>
      </c>
      <c r="M55" s="8">
        <v>2350878.7400000002</v>
      </c>
      <c r="N55" s="8">
        <v>2350878.7400000002</v>
      </c>
      <c r="O55" s="8">
        <v>2350878.7400000002</v>
      </c>
      <c r="P55" s="8">
        <v>2350878.7400000002</v>
      </c>
      <c r="Q55" s="8">
        <v>30401813.470000006</v>
      </c>
      <c r="R55" s="8">
        <v>2338601.04</v>
      </c>
      <c r="S55" s="8">
        <v>0</v>
      </c>
      <c r="T55" s="8">
        <f t="shared" si="7"/>
        <v>2338601.04</v>
      </c>
    </row>
    <row r="56" spans="1:20" x14ac:dyDescent="0.2">
      <c r="A56" s="6">
        <f t="shared" si="0"/>
        <v>49</v>
      </c>
      <c r="B56" s="4" t="s">
        <v>132</v>
      </c>
      <c r="C56" s="4" t="s">
        <v>134</v>
      </c>
      <c r="D56" s="8">
        <v>385168.95</v>
      </c>
      <c r="E56" s="8">
        <v>385096</v>
      </c>
      <c r="F56" s="8">
        <v>385096</v>
      </c>
      <c r="G56" s="8">
        <v>385096</v>
      </c>
      <c r="H56" s="8">
        <v>414046.23</v>
      </c>
      <c r="I56" s="8">
        <v>415834.64</v>
      </c>
      <c r="J56" s="8">
        <v>415834.64</v>
      </c>
      <c r="K56" s="8">
        <v>415834.64</v>
      </c>
      <c r="L56" s="8">
        <v>415827.47000000003</v>
      </c>
      <c r="M56" s="8">
        <v>415827.47000000003</v>
      </c>
      <c r="N56" s="8">
        <v>415827.47000000003</v>
      </c>
      <c r="O56" s="8">
        <v>415827.47000000003</v>
      </c>
      <c r="P56" s="8">
        <v>415827.47000000003</v>
      </c>
      <c r="Q56" s="8">
        <v>5281144.45</v>
      </c>
      <c r="R56" s="8">
        <v>406241.88</v>
      </c>
      <c r="S56" s="8">
        <v>0</v>
      </c>
      <c r="T56" s="8">
        <f t="shared" si="7"/>
        <v>406241.88</v>
      </c>
    </row>
    <row r="57" spans="1:20" x14ac:dyDescent="0.2">
      <c r="A57" s="6">
        <f t="shared" si="0"/>
        <v>50</v>
      </c>
      <c r="B57" s="4" t="s">
        <v>107</v>
      </c>
      <c r="C57" s="4" t="s">
        <v>108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f t="shared" si="7"/>
        <v>0</v>
      </c>
    </row>
    <row r="58" spans="1:20" x14ac:dyDescent="0.2">
      <c r="A58" s="6">
        <f t="shared" si="0"/>
        <v>51</v>
      </c>
      <c r="B58" s="4" t="s">
        <v>109</v>
      </c>
      <c r="C58" s="4" t="s">
        <v>110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f t="shared" si="7"/>
        <v>0</v>
      </c>
    </row>
    <row r="59" spans="1:20" x14ac:dyDescent="0.2">
      <c r="A59" s="6">
        <f t="shared" si="0"/>
        <v>52</v>
      </c>
      <c r="B59" s="4" t="s">
        <v>111</v>
      </c>
      <c r="C59" s="4" t="s">
        <v>112</v>
      </c>
      <c r="D59" s="8">
        <v>154884.88</v>
      </c>
      <c r="E59" s="8">
        <v>154899.05000000002</v>
      </c>
      <c r="F59" s="8">
        <v>154899.05000000002</v>
      </c>
      <c r="G59" s="8">
        <v>154899.05000000002</v>
      </c>
      <c r="H59" s="8">
        <v>154899.05000000002</v>
      </c>
      <c r="I59" s="8">
        <v>154899.05000000002</v>
      </c>
      <c r="J59" s="8">
        <v>154899.05000000002</v>
      </c>
      <c r="K59" s="8">
        <v>154899.05000000002</v>
      </c>
      <c r="L59" s="8">
        <v>154896.22</v>
      </c>
      <c r="M59" s="8">
        <v>154896.22</v>
      </c>
      <c r="N59" s="8">
        <v>154896.22</v>
      </c>
      <c r="O59" s="8">
        <v>154896.22</v>
      </c>
      <c r="P59" s="8">
        <v>154896.22</v>
      </c>
      <c r="Q59" s="8">
        <v>2013659.33</v>
      </c>
      <c r="R59" s="8">
        <v>154896.87</v>
      </c>
      <c r="S59" s="8">
        <v>0</v>
      </c>
      <c r="T59" s="8">
        <f t="shared" si="7"/>
        <v>154896.87</v>
      </c>
    </row>
    <row r="60" spans="1:20" x14ac:dyDescent="0.2">
      <c r="A60" s="6">
        <f t="shared" si="0"/>
        <v>53</v>
      </c>
      <c r="B60" s="4" t="s">
        <v>113</v>
      </c>
      <c r="C60" s="4" t="s">
        <v>114</v>
      </c>
      <c r="D60" s="8">
        <v>797850.93</v>
      </c>
      <c r="E60" s="8">
        <v>798119.51</v>
      </c>
      <c r="F60" s="8">
        <v>798119.51</v>
      </c>
      <c r="G60" s="8">
        <v>798119.51</v>
      </c>
      <c r="H60" s="8">
        <v>798119.51</v>
      </c>
      <c r="I60" s="8">
        <v>798119.51</v>
      </c>
      <c r="J60" s="8">
        <v>798119.51</v>
      </c>
      <c r="K60" s="8">
        <v>798119.51</v>
      </c>
      <c r="L60" s="8">
        <v>798006.87</v>
      </c>
      <c r="M60" s="8">
        <v>798006.87</v>
      </c>
      <c r="N60" s="8">
        <v>802803.57000000007</v>
      </c>
      <c r="O60" s="8">
        <v>813032.78</v>
      </c>
      <c r="P60" s="8">
        <v>814135.07000000007</v>
      </c>
      <c r="Q60" s="8">
        <v>10410672.659999998</v>
      </c>
      <c r="R60" s="8">
        <v>800820.97</v>
      </c>
      <c r="S60" s="8">
        <v>0</v>
      </c>
      <c r="T60" s="8">
        <f t="shared" si="7"/>
        <v>800820.97</v>
      </c>
    </row>
    <row r="61" spans="1:20" x14ac:dyDescent="0.2">
      <c r="A61" s="6">
        <f t="shared" si="0"/>
        <v>54</v>
      </c>
      <c r="B61" s="4" t="s">
        <v>115</v>
      </c>
      <c r="C61" s="4" t="s">
        <v>116</v>
      </c>
      <c r="D61" s="8">
        <v>1108.51</v>
      </c>
      <c r="E61" s="8">
        <v>1124.6600000000001</v>
      </c>
      <c r="F61" s="8">
        <v>1124.6600000000001</v>
      </c>
      <c r="G61" s="8">
        <v>1124.6600000000001</v>
      </c>
      <c r="H61" s="8">
        <v>1124.6600000000001</v>
      </c>
      <c r="I61" s="8">
        <v>1124.6600000000001</v>
      </c>
      <c r="J61" s="8">
        <v>1124.6600000000001</v>
      </c>
      <c r="K61" s="8">
        <v>1124.6600000000001</v>
      </c>
      <c r="L61" s="8">
        <v>1121.43</v>
      </c>
      <c r="M61" s="8">
        <v>1121.43</v>
      </c>
      <c r="N61" s="8">
        <v>1121.43</v>
      </c>
      <c r="O61" s="8">
        <v>1121.43</v>
      </c>
      <c r="P61" s="8">
        <v>1121.43</v>
      </c>
      <c r="Q61" s="8">
        <v>14588.28</v>
      </c>
      <c r="R61" s="8">
        <v>1122.18</v>
      </c>
      <c r="S61" s="8">
        <v>0</v>
      </c>
      <c r="T61" s="8">
        <f t="shared" si="7"/>
        <v>1122.18</v>
      </c>
    </row>
    <row r="62" spans="1:20" x14ac:dyDescent="0.2">
      <c r="A62" s="6">
        <f t="shared" si="0"/>
        <v>55</v>
      </c>
      <c r="B62" s="11" t="s">
        <v>133</v>
      </c>
      <c r="C62" s="4" t="s">
        <v>135</v>
      </c>
      <c r="D62" s="8">
        <v>1987799.9</v>
      </c>
      <c r="E62" s="8">
        <v>1987923.24</v>
      </c>
      <c r="F62" s="8">
        <v>1991597.8</v>
      </c>
      <c r="G62" s="8">
        <v>2000339.86</v>
      </c>
      <c r="H62" s="8">
        <v>2151944.69</v>
      </c>
      <c r="I62" s="8">
        <v>2151944.69</v>
      </c>
      <c r="J62" s="8">
        <v>2151944.69</v>
      </c>
      <c r="K62" s="8">
        <v>2151944.69</v>
      </c>
      <c r="L62" s="8">
        <v>2151774.5299999998</v>
      </c>
      <c r="M62" s="8">
        <v>2151774.5299999998</v>
      </c>
      <c r="N62" s="8">
        <v>2151774.5299999998</v>
      </c>
      <c r="O62" s="8">
        <v>2151774.5299999998</v>
      </c>
      <c r="P62" s="8">
        <v>2151774.5299999998</v>
      </c>
      <c r="Q62" s="8">
        <v>27334312.210000005</v>
      </c>
      <c r="R62" s="8">
        <v>2102639.4</v>
      </c>
      <c r="S62" s="8">
        <v>0</v>
      </c>
      <c r="T62" s="8">
        <f t="shared" si="7"/>
        <v>2102639.4</v>
      </c>
    </row>
    <row r="63" spans="1:20" x14ac:dyDescent="0.2">
      <c r="A63" s="6">
        <f t="shared" si="0"/>
        <v>56</v>
      </c>
      <c r="B63" s="4" t="s">
        <v>117</v>
      </c>
      <c r="C63" s="4" t="s">
        <v>118</v>
      </c>
      <c r="D63" s="8">
        <v>136974.81</v>
      </c>
      <c r="E63" s="8">
        <v>138137.25</v>
      </c>
      <c r="F63" s="8">
        <v>138137.25</v>
      </c>
      <c r="G63" s="8">
        <v>138137.25</v>
      </c>
      <c r="H63" s="8">
        <v>138137.25</v>
      </c>
      <c r="I63" s="8">
        <v>138137.25</v>
      </c>
      <c r="J63" s="8">
        <v>138137.25</v>
      </c>
      <c r="K63" s="8">
        <v>138137.25</v>
      </c>
      <c r="L63" s="8">
        <v>137890.39000000001</v>
      </c>
      <c r="M63" s="8">
        <v>137890.39000000001</v>
      </c>
      <c r="N63" s="8">
        <v>137890.39000000001</v>
      </c>
      <c r="O63" s="8">
        <v>137890.39000000001</v>
      </c>
      <c r="P63" s="8">
        <v>137890.39000000001</v>
      </c>
      <c r="Q63" s="8">
        <v>1793387.5100000007</v>
      </c>
      <c r="R63" s="8">
        <v>137952.89000000001</v>
      </c>
      <c r="S63" s="8">
        <v>0</v>
      </c>
      <c r="T63" s="8">
        <f t="shared" si="7"/>
        <v>137952.89000000001</v>
      </c>
    </row>
    <row r="64" spans="1:20" x14ac:dyDescent="0.2">
      <c r="A64" s="6">
        <f t="shared" si="0"/>
        <v>57</v>
      </c>
      <c r="B64" s="11" t="s">
        <v>139</v>
      </c>
      <c r="C64" s="4" t="s">
        <v>140</v>
      </c>
      <c r="D64" s="8">
        <v>15447.9</v>
      </c>
      <c r="E64" s="8">
        <v>15447.9</v>
      </c>
      <c r="F64" s="8">
        <v>15447.9</v>
      </c>
      <c r="G64" s="8">
        <v>15447.9</v>
      </c>
      <c r="H64" s="8">
        <v>15447.9</v>
      </c>
      <c r="I64" s="8">
        <v>15447.9</v>
      </c>
      <c r="J64" s="8">
        <v>15447.9</v>
      </c>
      <c r="K64" s="8">
        <v>15447.9</v>
      </c>
      <c r="L64" s="8">
        <v>15447.9</v>
      </c>
      <c r="M64" s="8">
        <v>15447.9</v>
      </c>
      <c r="N64" s="8">
        <v>15447.9</v>
      </c>
      <c r="O64" s="8">
        <v>15447.9</v>
      </c>
      <c r="P64" s="8">
        <v>15447.9</v>
      </c>
      <c r="Q64" s="8">
        <v>200822.69999999995</v>
      </c>
      <c r="R64" s="8">
        <v>15447.9</v>
      </c>
      <c r="S64" s="8">
        <v>0</v>
      </c>
      <c r="T64" s="8">
        <f t="shared" si="7"/>
        <v>15447.9</v>
      </c>
    </row>
    <row r="65" spans="1:20" x14ac:dyDescent="0.2">
      <c r="A65" s="6">
        <f t="shared" si="0"/>
        <v>58</v>
      </c>
      <c r="B65" s="12" t="s">
        <v>119</v>
      </c>
      <c r="C65" s="4" t="s">
        <v>120</v>
      </c>
      <c r="D65" s="8">
        <v>73500.460000000006</v>
      </c>
      <c r="E65" s="8">
        <v>73507.33</v>
      </c>
      <c r="F65" s="8">
        <v>73507.33</v>
      </c>
      <c r="G65" s="8">
        <v>73507.33</v>
      </c>
      <c r="H65" s="8">
        <v>73507.33</v>
      </c>
      <c r="I65" s="8">
        <v>73507.33</v>
      </c>
      <c r="J65" s="8">
        <v>73507.33</v>
      </c>
      <c r="K65" s="8">
        <v>73507.33</v>
      </c>
      <c r="L65" s="8">
        <v>73505.740000000005</v>
      </c>
      <c r="M65" s="8">
        <v>73505.740000000005</v>
      </c>
      <c r="N65" s="8">
        <v>73505.740000000005</v>
      </c>
      <c r="O65" s="8">
        <v>73505.740000000005</v>
      </c>
      <c r="P65" s="8">
        <v>73505.740000000005</v>
      </c>
      <c r="Q65" s="8">
        <v>955580.47</v>
      </c>
      <c r="R65" s="8">
        <v>73506.19</v>
      </c>
      <c r="S65" s="8">
        <v>0</v>
      </c>
      <c r="T65" s="8">
        <f t="shared" si="7"/>
        <v>73506.19</v>
      </c>
    </row>
    <row r="66" spans="1:20" x14ac:dyDescent="0.2">
      <c r="A66" s="6">
        <f t="shared" si="0"/>
        <v>59</v>
      </c>
      <c r="B66" s="4"/>
      <c r="C66" s="4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">
      <c r="A67" s="6">
        <f t="shared" si="0"/>
        <v>60</v>
      </c>
      <c r="B67" s="4" t="s">
        <v>121</v>
      </c>
      <c r="C67" s="4"/>
      <c r="D67" s="8">
        <f>SUM(D47:D65)</f>
        <v>19813484.929999996</v>
      </c>
      <c r="E67" s="8">
        <f t="shared" ref="E67:P67" si="8">SUM(E47:E65)</f>
        <v>19823088.079999998</v>
      </c>
      <c r="F67" s="8">
        <f t="shared" si="8"/>
        <v>19808217.52</v>
      </c>
      <c r="G67" s="8">
        <f t="shared" si="8"/>
        <v>19802453.139999997</v>
      </c>
      <c r="H67" s="8">
        <f t="shared" si="8"/>
        <v>20372827.440000001</v>
      </c>
      <c r="I67" s="8">
        <f t="shared" si="8"/>
        <v>20388911.240000002</v>
      </c>
      <c r="J67" s="8">
        <f t="shared" si="8"/>
        <v>20388911.240000002</v>
      </c>
      <c r="K67" s="8">
        <f t="shared" si="8"/>
        <v>20388911.240000002</v>
      </c>
      <c r="L67" s="8">
        <f t="shared" si="8"/>
        <v>20400893.359999999</v>
      </c>
      <c r="M67" s="8">
        <f t="shared" si="8"/>
        <v>20403913.379999999</v>
      </c>
      <c r="N67" s="8">
        <f t="shared" si="8"/>
        <v>20408710.079999998</v>
      </c>
      <c r="O67" s="8">
        <f t="shared" si="8"/>
        <v>20416797.059999999</v>
      </c>
      <c r="P67" s="8">
        <f t="shared" si="8"/>
        <v>20415540.939999998</v>
      </c>
      <c r="Q67" s="8">
        <f>SUM(D67:P67)</f>
        <v>262832659.64999998</v>
      </c>
      <c r="R67" s="8">
        <f>SUM(R47:R65)</f>
        <v>20217896.899999995</v>
      </c>
      <c r="S67" s="8">
        <f>SUM(S47:S65)</f>
        <v>0</v>
      </c>
      <c r="T67" s="8">
        <f>SUM(T47:T65)</f>
        <v>20217896.899999995</v>
      </c>
    </row>
    <row r="68" spans="1:20" x14ac:dyDescent="0.2">
      <c r="A68" s="6">
        <f t="shared" si="0"/>
        <v>61</v>
      </c>
      <c r="B68" s="4"/>
      <c r="C68" s="4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3.5" thickBot="1" x14ac:dyDescent="0.25">
      <c r="A69" s="6">
        <f t="shared" si="0"/>
        <v>62</v>
      </c>
      <c r="B69" s="4" t="s">
        <v>122</v>
      </c>
      <c r="C69" s="4"/>
      <c r="D69" s="13">
        <f>D67+D45+D31+D20+D12</f>
        <v>289123410.46000004</v>
      </c>
      <c r="E69" s="13">
        <f t="shared" ref="E69:P69" si="9">E67+E45+E31+E20+E12</f>
        <v>289431735.67000002</v>
      </c>
      <c r="F69" s="13">
        <f t="shared" si="9"/>
        <v>289291570.40999997</v>
      </c>
      <c r="G69" s="13">
        <f t="shared" si="9"/>
        <v>289213351.74000001</v>
      </c>
      <c r="H69" s="13">
        <f t="shared" si="9"/>
        <v>289745544.25</v>
      </c>
      <c r="I69" s="13">
        <f t="shared" si="9"/>
        <v>291142132.56999999</v>
      </c>
      <c r="J69" s="13">
        <f t="shared" si="9"/>
        <v>291931120.84999996</v>
      </c>
      <c r="K69" s="13">
        <f t="shared" si="9"/>
        <v>292988047.55000001</v>
      </c>
      <c r="L69" s="13">
        <f t="shared" si="9"/>
        <v>293824850.76999998</v>
      </c>
      <c r="M69" s="13">
        <f t="shared" si="9"/>
        <v>295958433.09999996</v>
      </c>
      <c r="N69" s="13">
        <f t="shared" si="9"/>
        <v>296844145.33999991</v>
      </c>
      <c r="O69" s="13">
        <f t="shared" si="9"/>
        <v>297011829.60999995</v>
      </c>
      <c r="P69" s="13">
        <f t="shared" si="9"/>
        <v>307876389.00999999</v>
      </c>
      <c r="Q69" s="13">
        <f>SUM(D69:P69)</f>
        <v>3814382561.3299999</v>
      </c>
      <c r="R69" s="13">
        <f>R67+R45+R31+R20+R12</f>
        <v>293414043.16999996</v>
      </c>
      <c r="S69" s="13">
        <f>S67+S45+S31+S20+S12</f>
        <v>21437668</v>
      </c>
      <c r="T69" s="13">
        <f>T67+T45+T31+T20+T12</f>
        <v>314851711.16999996</v>
      </c>
    </row>
    <row r="70" spans="1:20" ht="13.5" thickTop="1" x14ac:dyDescent="0.2">
      <c r="A70" s="6"/>
      <c r="B70" s="4"/>
      <c r="C70" s="4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spans="1:20" x14ac:dyDescent="0.2">
      <c r="A71" s="6"/>
      <c r="B71" s="4" t="s">
        <v>123</v>
      </c>
      <c r="C71" s="4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spans="1:20" x14ac:dyDescent="0.2">
      <c r="A72" s="6">
        <f>A69+1</f>
        <v>63</v>
      </c>
      <c r="B72" s="4" t="s">
        <v>45</v>
      </c>
      <c r="C72" s="4" t="s">
        <v>46</v>
      </c>
      <c r="D72" s="8">
        <v>442039.61</v>
      </c>
      <c r="E72" s="8">
        <v>448478.64</v>
      </c>
      <c r="F72" s="8">
        <v>551991.01</v>
      </c>
      <c r="G72" s="8">
        <v>551991.01</v>
      </c>
      <c r="H72" s="8">
        <v>551991.01</v>
      </c>
      <c r="I72" s="8">
        <v>303672.2</v>
      </c>
      <c r="J72" s="8">
        <v>309125.67</v>
      </c>
      <c r="K72" s="8">
        <v>306057.05</v>
      </c>
      <c r="L72" s="8">
        <v>191734.54</v>
      </c>
      <c r="M72" s="8">
        <v>391823.73</v>
      </c>
      <c r="N72" s="8">
        <v>409814.39</v>
      </c>
      <c r="O72" s="8">
        <v>411397.94</v>
      </c>
      <c r="P72" s="8">
        <v>306068.68</v>
      </c>
      <c r="Q72" s="8">
        <v>5176185.4800000004</v>
      </c>
      <c r="R72" s="8">
        <v>398168.11</v>
      </c>
      <c r="S72" s="8">
        <v>0</v>
      </c>
      <c r="T72" s="8">
        <v>431348.79</v>
      </c>
    </row>
    <row r="73" spans="1:20" x14ac:dyDescent="0.2">
      <c r="A73" s="6">
        <f t="shared" ref="A73:A126" si="10">A72+1</f>
        <v>64</v>
      </c>
      <c r="B73" s="4"/>
      <c r="C73" s="4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">
      <c r="A74" s="6">
        <f t="shared" si="10"/>
        <v>65</v>
      </c>
      <c r="B74" s="4" t="s">
        <v>47</v>
      </c>
      <c r="C74" s="4"/>
      <c r="D74" s="8">
        <f>SUM(D72)</f>
        <v>442039.61</v>
      </c>
      <c r="E74" s="8">
        <f t="shared" ref="E74:P74" si="11">SUM(E72)</f>
        <v>448478.64</v>
      </c>
      <c r="F74" s="8">
        <f t="shared" si="11"/>
        <v>551991.01</v>
      </c>
      <c r="G74" s="8">
        <f t="shared" si="11"/>
        <v>551991.01</v>
      </c>
      <c r="H74" s="8">
        <f t="shared" si="11"/>
        <v>551991.01</v>
      </c>
      <c r="I74" s="8">
        <f t="shared" si="11"/>
        <v>303672.2</v>
      </c>
      <c r="J74" s="8">
        <f t="shared" si="11"/>
        <v>309125.67</v>
      </c>
      <c r="K74" s="8">
        <f t="shared" si="11"/>
        <v>306057.05</v>
      </c>
      <c r="L74" s="8">
        <f t="shared" si="11"/>
        <v>191734.54</v>
      </c>
      <c r="M74" s="8">
        <f t="shared" si="11"/>
        <v>391823.73</v>
      </c>
      <c r="N74" s="8">
        <f t="shared" si="11"/>
        <v>409814.39</v>
      </c>
      <c r="O74" s="8">
        <f t="shared" si="11"/>
        <v>411397.94</v>
      </c>
      <c r="P74" s="8">
        <f t="shared" si="11"/>
        <v>306068.68</v>
      </c>
      <c r="Q74" s="8">
        <f>SUM(D74:P74)</f>
        <v>5176185.4800000004</v>
      </c>
      <c r="R74" s="8">
        <f>SUM(R72)</f>
        <v>398168.11</v>
      </c>
      <c r="S74" s="8">
        <v>0</v>
      </c>
      <c r="T74" s="8">
        <f>R74+S74</f>
        <v>398168.11</v>
      </c>
    </row>
    <row r="75" spans="1:20" x14ac:dyDescent="0.2">
      <c r="A75" s="6">
        <f t="shared" si="10"/>
        <v>66</v>
      </c>
      <c r="B75" s="4"/>
      <c r="C75" s="4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x14ac:dyDescent="0.2">
      <c r="A76" s="6">
        <f t="shared" si="10"/>
        <v>67</v>
      </c>
      <c r="B76" s="4" t="s">
        <v>50</v>
      </c>
      <c r="C76" s="4" t="s">
        <v>51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</row>
    <row r="77" spans="1:20" x14ac:dyDescent="0.2">
      <c r="A77" s="6">
        <f t="shared" si="10"/>
        <v>68</v>
      </c>
      <c r="B77" s="4" t="s">
        <v>54</v>
      </c>
      <c r="C77" s="4" t="s">
        <v>55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</row>
    <row r="78" spans="1:20" x14ac:dyDescent="0.2">
      <c r="A78" s="6">
        <f t="shared" si="10"/>
        <v>69</v>
      </c>
      <c r="B78" s="4" t="s">
        <v>56</v>
      </c>
      <c r="C78" s="4" t="s">
        <v>57</v>
      </c>
      <c r="D78" s="8">
        <v>0</v>
      </c>
      <c r="E78" s="8">
        <v>0</v>
      </c>
      <c r="F78" s="8">
        <v>0</v>
      </c>
      <c r="G78" s="10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</row>
    <row r="79" spans="1:20" x14ac:dyDescent="0.2">
      <c r="A79" s="6">
        <f t="shared" si="10"/>
        <v>70</v>
      </c>
      <c r="B79" s="4"/>
      <c r="C79" s="4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">
      <c r="A80" s="6">
        <f t="shared" si="10"/>
        <v>71</v>
      </c>
      <c r="B80" s="4" t="s">
        <v>58</v>
      </c>
      <c r="C80" s="4"/>
      <c r="D80" s="8">
        <f>SUM(D76:D78)</f>
        <v>0</v>
      </c>
      <c r="E80" s="8">
        <f t="shared" ref="E80:P80" si="12">SUM(E76:E78)</f>
        <v>0</v>
      </c>
      <c r="F80" s="8">
        <f t="shared" si="12"/>
        <v>0</v>
      </c>
      <c r="G80" s="8">
        <f t="shared" si="12"/>
        <v>0</v>
      </c>
      <c r="H80" s="8">
        <f t="shared" si="12"/>
        <v>0</v>
      </c>
      <c r="I80" s="8">
        <f t="shared" si="12"/>
        <v>0</v>
      </c>
      <c r="J80" s="8">
        <f t="shared" si="12"/>
        <v>0</v>
      </c>
      <c r="K80" s="8">
        <f t="shared" si="12"/>
        <v>0</v>
      </c>
      <c r="L80" s="8">
        <f t="shared" si="12"/>
        <v>0</v>
      </c>
      <c r="M80" s="8">
        <f t="shared" si="12"/>
        <v>0</v>
      </c>
      <c r="N80" s="8">
        <f t="shared" si="12"/>
        <v>0</v>
      </c>
      <c r="O80" s="8">
        <f t="shared" si="12"/>
        <v>0</v>
      </c>
      <c r="P80" s="8">
        <f t="shared" si="12"/>
        <v>0</v>
      </c>
      <c r="Q80" s="8">
        <f>SUM(D80:P80)</f>
        <v>0</v>
      </c>
      <c r="R80" s="8">
        <f>SUM(R76:R78)</f>
        <v>0</v>
      </c>
      <c r="S80" s="8">
        <v>0</v>
      </c>
      <c r="T80" s="8">
        <f>R80+S80</f>
        <v>0</v>
      </c>
    </row>
    <row r="81" spans="1:20" x14ac:dyDescent="0.2">
      <c r="A81" s="6">
        <f t="shared" si="10"/>
        <v>72</v>
      </c>
      <c r="B81" s="4"/>
      <c r="C81" s="4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x14ac:dyDescent="0.2">
      <c r="A82" s="6">
        <f t="shared" si="10"/>
        <v>73</v>
      </c>
      <c r="B82" s="11" t="s">
        <v>59</v>
      </c>
      <c r="C82" s="4" t="s">
        <v>49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42969.88</v>
      </c>
      <c r="Q82" s="8">
        <v>42969.88</v>
      </c>
      <c r="R82" s="8">
        <v>3305.38</v>
      </c>
      <c r="S82" s="8">
        <v>0</v>
      </c>
      <c r="T82" s="8">
        <v>3580.82</v>
      </c>
    </row>
    <row r="83" spans="1:20" x14ac:dyDescent="0.2">
      <c r="A83" s="6">
        <f t="shared" si="10"/>
        <v>74</v>
      </c>
      <c r="B83" s="4" t="s">
        <v>60</v>
      </c>
      <c r="C83" s="4" t="s">
        <v>51</v>
      </c>
      <c r="D83" s="8">
        <v>181798.97</v>
      </c>
      <c r="E83" s="8">
        <v>173945.88</v>
      </c>
      <c r="F83" s="8">
        <v>173945.88</v>
      </c>
      <c r="G83" s="8">
        <v>173945.88</v>
      </c>
      <c r="H83" s="8">
        <v>177747.75</v>
      </c>
      <c r="I83" s="8">
        <v>176482.26</v>
      </c>
      <c r="J83" s="8">
        <v>175744.43</v>
      </c>
      <c r="K83" s="8">
        <v>175744.43</v>
      </c>
      <c r="L83" s="8">
        <v>175744.43</v>
      </c>
      <c r="M83" s="8">
        <v>170229.47</v>
      </c>
      <c r="N83" s="8">
        <v>170229.47</v>
      </c>
      <c r="O83" s="8">
        <v>170229.47</v>
      </c>
      <c r="P83" s="8">
        <v>202438.44</v>
      </c>
      <c r="Q83" s="8">
        <v>2298226.7599999998</v>
      </c>
      <c r="R83" s="8">
        <v>176786.67</v>
      </c>
      <c r="S83" s="8">
        <v>0</v>
      </c>
      <c r="T83" s="8">
        <v>191518.9</v>
      </c>
    </row>
    <row r="84" spans="1:20" x14ac:dyDescent="0.2">
      <c r="A84" s="6">
        <f t="shared" si="10"/>
        <v>75</v>
      </c>
      <c r="B84" s="4" t="s">
        <v>61</v>
      </c>
      <c r="C84" s="4" t="s">
        <v>62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</row>
    <row r="85" spans="1:20" x14ac:dyDescent="0.2">
      <c r="A85" s="6">
        <f t="shared" si="10"/>
        <v>76</v>
      </c>
      <c r="B85" s="4" t="s">
        <v>63</v>
      </c>
      <c r="C85" s="4" t="s">
        <v>64</v>
      </c>
      <c r="D85" s="8">
        <v>60344.18</v>
      </c>
      <c r="E85" s="8">
        <v>60755.880000000005</v>
      </c>
      <c r="F85" s="8">
        <v>86011.76</v>
      </c>
      <c r="G85" s="8">
        <v>86100.41</v>
      </c>
      <c r="H85" s="8">
        <v>79282.45</v>
      </c>
      <c r="I85" s="8">
        <v>79282.45</v>
      </c>
      <c r="J85" s="8">
        <v>79285.16</v>
      </c>
      <c r="K85" s="8">
        <v>81257.400000000009</v>
      </c>
      <c r="L85" s="8">
        <v>79283.070000000007</v>
      </c>
      <c r="M85" s="8">
        <v>79283.070000000007</v>
      </c>
      <c r="N85" s="8">
        <v>81255.31</v>
      </c>
      <c r="O85" s="8">
        <v>80237.42</v>
      </c>
      <c r="P85" s="8">
        <v>76325.34</v>
      </c>
      <c r="Q85" s="8">
        <v>1008703.9000000001</v>
      </c>
      <c r="R85" s="8">
        <v>77592.61</v>
      </c>
      <c r="S85" s="8">
        <v>0</v>
      </c>
      <c r="T85" s="8">
        <v>84058.66</v>
      </c>
    </row>
    <row r="86" spans="1:20" x14ac:dyDescent="0.2">
      <c r="A86" s="6">
        <f t="shared" si="10"/>
        <v>77</v>
      </c>
      <c r="B86" s="4" t="s">
        <v>65</v>
      </c>
      <c r="C86" s="4" t="s">
        <v>66</v>
      </c>
      <c r="D86" s="8">
        <v>9694.68</v>
      </c>
      <c r="E86" s="8">
        <v>9275.91</v>
      </c>
      <c r="F86" s="8">
        <v>9275.91</v>
      </c>
      <c r="G86" s="8">
        <v>9275.91</v>
      </c>
      <c r="H86" s="8">
        <v>9275.91</v>
      </c>
      <c r="I86" s="8">
        <v>9275.91</v>
      </c>
      <c r="J86" s="8">
        <v>9275.91</v>
      </c>
      <c r="K86" s="8">
        <v>9275.91</v>
      </c>
      <c r="L86" s="8">
        <v>9275.91</v>
      </c>
      <c r="M86" s="8">
        <v>9275.91</v>
      </c>
      <c r="N86" s="8">
        <v>9275.91</v>
      </c>
      <c r="O86" s="8">
        <v>9275.91</v>
      </c>
      <c r="P86" s="8">
        <v>9275.91</v>
      </c>
      <c r="Q86" s="8">
        <v>121005.60000000003</v>
      </c>
      <c r="R86" s="8">
        <v>9308.1200000000008</v>
      </c>
      <c r="S86" s="8">
        <v>0</v>
      </c>
      <c r="T86" s="8">
        <v>10083.799999999999</v>
      </c>
    </row>
    <row r="87" spans="1:20" x14ac:dyDescent="0.2">
      <c r="A87" s="6">
        <f t="shared" si="10"/>
        <v>78</v>
      </c>
      <c r="B87" s="4" t="s">
        <v>67</v>
      </c>
      <c r="C87" s="4" t="s">
        <v>68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</row>
    <row r="88" spans="1:20" x14ac:dyDescent="0.2">
      <c r="A88" s="6">
        <f t="shared" si="10"/>
        <v>79</v>
      </c>
      <c r="B88" s="4" t="s">
        <v>69</v>
      </c>
      <c r="C88" s="4" t="s">
        <v>70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</row>
    <row r="89" spans="1:20" x14ac:dyDescent="0.2">
      <c r="A89" s="6">
        <f t="shared" si="10"/>
        <v>80</v>
      </c>
      <c r="B89" s="4" t="s">
        <v>71</v>
      </c>
      <c r="C89" s="4" t="s">
        <v>57</v>
      </c>
      <c r="D89" s="8">
        <v>59473.55</v>
      </c>
      <c r="E89" s="8">
        <v>56904.5</v>
      </c>
      <c r="F89" s="8">
        <v>56904.5</v>
      </c>
      <c r="G89" s="8">
        <v>56904.5</v>
      </c>
      <c r="H89" s="8">
        <v>56904.5</v>
      </c>
      <c r="I89" s="8">
        <v>101050.22</v>
      </c>
      <c r="J89" s="8">
        <v>101050.22</v>
      </c>
      <c r="K89" s="8">
        <v>101050.22</v>
      </c>
      <c r="L89" s="8">
        <v>97615.900000000009</v>
      </c>
      <c r="M89" s="8">
        <v>97615.900000000009</v>
      </c>
      <c r="N89" s="8">
        <v>97615.900000000009</v>
      </c>
      <c r="O89" s="8">
        <v>97615.900000000009</v>
      </c>
      <c r="P89" s="8">
        <v>99451.96</v>
      </c>
      <c r="Q89" s="8">
        <v>1080157.77</v>
      </c>
      <c r="R89" s="8">
        <v>83089.06</v>
      </c>
      <c r="S89" s="8">
        <v>0</v>
      </c>
      <c r="T89" s="8">
        <v>90013.15</v>
      </c>
    </row>
    <row r="90" spans="1:20" x14ac:dyDescent="0.2">
      <c r="A90" s="6">
        <f t="shared" si="10"/>
        <v>81</v>
      </c>
      <c r="B90" s="4"/>
      <c r="C90" s="4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">
      <c r="A91" s="6">
        <f t="shared" si="10"/>
        <v>82</v>
      </c>
      <c r="B91" s="4" t="s">
        <v>72</v>
      </c>
      <c r="C91" s="4"/>
      <c r="D91" s="8">
        <f>SUM(D82:D89)</f>
        <v>311311.38</v>
      </c>
      <c r="E91" s="8">
        <f t="shared" ref="E91:P91" si="13">SUM(E82:E89)</f>
        <v>300882.17000000004</v>
      </c>
      <c r="F91" s="8">
        <f t="shared" si="13"/>
        <v>326138.05</v>
      </c>
      <c r="G91" s="8">
        <f t="shared" si="13"/>
        <v>326226.7</v>
      </c>
      <c r="H91" s="8">
        <f t="shared" si="13"/>
        <v>323210.61</v>
      </c>
      <c r="I91" s="8">
        <f t="shared" si="13"/>
        <v>366090.83999999997</v>
      </c>
      <c r="J91" s="8">
        <f t="shared" si="13"/>
        <v>365355.72</v>
      </c>
      <c r="K91" s="8">
        <f t="shared" si="13"/>
        <v>367327.95999999996</v>
      </c>
      <c r="L91" s="8">
        <f t="shared" si="13"/>
        <v>361919.31</v>
      </c>
      <c r="M91" s="8">
        <f t="shared" si="13"/>
        <v>356404.35000000003</v>
      </c>
      <c r="N91" s="8">
        <f t="shared" si="13"/>
        <v>358376.59</v>
      </c>
      <c r="O91" s="8">
        <f t="shared" si="13"/>
        <v>357358.7</v>
      </c>
      <c r="P91" s="8">
        <f t="shared" si="13"/>
        <v>430461.53</v>
      </c>
      <c r="Q91" s="8">
        <f>SUM(D91:P91)</f>
        <v>4551063.91</v>
      </c>
      <c r="R91" s="8">
        <f>SUM(R82:R89)</f>
        <v>350081.84</v>
      </c>
      <c r="S91" s="8">
        <v>0</v>
      </c>
      <c r="T91" s="8">
        <f>R91+S91</f>
        <v>350081.84</v>
      </c>
    </row>
    <row r="92" spans="1:20" x14ac:dyDescent="0.2">
      <c r="A92" s="6">
        <f t="shared" si="10"/>
        <v>83</v>
      </c>
      <c r="B92" s="4"/>
      <c r="C92" s="4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x14ac:dyDescent="0.2">
      <c r="A93" s="6">
        <f t="shared" si="10"/>
        <v>84</v>
      </c>
      <c r="B93" s="4" t="s">
        <v>73</v>
      </c>
      <c r="C93" s="4" t="s">
        <v>49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</row>
    <row r="94" spans="1:20" x14ac:dyDescent="0.2">
      <c r="A94" s="6">
        <f t="shared" si="10"/>
        <v>85</v>
      </c>
      <c r="B94" s="4" t="s">
        <v>74</v>
      </c>
      <c r="C94" s="4" t="s">
        <v>75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</row>
    <row r="95" spans="1:20" x14ac:dyDescent="0.2">
      <c r="A95" s="6">
        <f>A94+1</f>
        <v>86</v>
      </c>
      <c r="B95" s="4" t="s">
        <v>76</v>
      </c>
      <c r="C95" s="4" t="s">
        <v>77</v>
      </c>
      <c r="D95" s="8">
        <v>18102325.23</v>
      </c>
      <c r="E95" s="8">
        <v>18532236.489999998</v>
      </c>
      <c r="F95" s="8">
        <v>18759626.620000001</v>
      </c>
      <c r="G95" s="8">
        <v>18945588.949999999</v>
      </c>
      <c r="H95" s="8">
        <v>19262363.120000001</v>
      </c>
      <c r="I95" s="8">
        <v>21291446.460000001</v>
      </c>
      <c r="J95" s="8">
        <v>20507915.190000001</v>
      </c>
      <c r="K95" s="8">
        <v>19916019.93</v>
      </c>
      <c r="L95" s="8">
        <v>19327217.640000001</v>
      </c>
      <c r="M95" s="8">
        <v>18883161.210000001</v>
      </c>
      <c r="N95" s="8">
        <v>21104133.100000001</v>
      </c>
      <c r="O95" s="8">
        <v>21233912.18</v>
      </c>
      <c r="P95" s="8">
        <v>17005096.510000002</v>
      </c>
      <c r="Q95" s="8">
        <v>252871042.63</v>
      </c>
      <c r="R95" s="8">
        <v>19451618.66</v>
      </c>
      <c r="S95" s="8">
        <v>0</v>
      </c>
      <c r="T95" s="8">
        <v>21072586.890000001</v>
      </c>
    </row>
    <row r="96" spans="1:20" x14ac:dyDescent="0.2">
      <c r="A96" s="6">
        <f t="shared" si="10"/>
        <v>87</v>
      </c>
      <c r="B96" s="4" t="s">
        <v>78</v>
      </c>
      <c r="C96" s="4" t="s">
        <v>79</v>
      </c>
      <c r="D96" s="8">
        <v>3027798.05</v>
      </c>
      <c r="E96" s="8">
        <v>3038027.06</v>
      </c>
      <c r="F96" s="8">
        <v>3038027.06</v>
      </c>
      <c r="G96" s="8">
        <v>3038027.06</v>
      </c>
      <c r="H96" s="8">
        <v>3038027.06</v>
      </c>
      <c r="I96" s="8">
        <v>295310.57</v>
      </c>
      <c r="J96" s="8">
        <v>295310.57</v>
      </c>
      <c r="K96" s="8">
        <v>295310.57</v>
      </c>
      <c r="L96" s="8">
        <v>295310.57</v>
      </c>
      <c r="M96" s="8">
        <v>295310.57</v>
      </c>
      <c r="N96" s="8">
        <v>295310.57</v>
      </c>
      <c r="O96" s="8">
        <v>162591.98000000001</v>
      </c>
      <c r="P96" s="8">
        <v>161995.05000000002</v>
      </c>
      <c r="Q96" s="8">
        <v>17276356.740000002</v>
      </c>
      <c r="R96" s="8">
        <v>1328950.52</v>
      </c>
      <c r="S96" s="8">
        <v>0</v>
      </c>
      <c r="T96" s="8">
        <v>1439696.4</v>
      </c>
    </row>
    <row r="97" spans="1:20" x14ac:dyDescent="0.2">
      <c r="A97" s="6">
        <f t="shared" si="10"/>
        <v>88</v>
      </c>
      <c r="B97" s="4" t="s">
        <v>80</v>
      </c>
      <c r="C97" s="4" t="s">
        <v>81</v>
      </c>
      <c r="D97" s="8">
        <v>1021499.29</v>
      </c>
      <c r="E97" s="8">
        <v>1021477.73</v>
      </c>
      <c r="F97" s="8">
        <v>1021477.73</v>
      </c>
      <c r="G97" s="8">
        <v>1021787.73</v>
      </c>
      <c r="H97" s="8">
        <v>1039549.93</v>
      </c>
      <c r="I97" s="8">
        <v>1412658.6</v>
      </c>
      <c r="J97" s="8">
        <v>714212.33</v>
      </c>
      <c r="K97" s="8">
        <v>714212.33</v>
      </c>
      <c r="L97" s="8">
        <v>714216.64</v>
      </c>
      <c r="M97" s="8">
        <v>714216.63</v>
      </c>
      <c r="N97" s="8">
        <v>77311.08</v>
      </c>
      <c r="O97" s="8">
        <v>75746.73</v>
      </c>
      <c r="P97" s="8">
        <v>75648.850000000006</v>
      </c>
      <c r="Q97" s="8">
        <v>9624015.6000000015</v>
      </c>
      <c r="R97" s="8">
        <v>740308.89</v>
      </c>
      <c r="S97" s="8">
        <v>0</v>
      </c>
      <c r="T97" s="8">
        <v>802001.3</v>
      </c>
    </row>
    <row r="98" spans="1:20" x14ac:dyDescent="0.2">
      <c r="A98" s="6">
        <f t="shared" si="10"/>
        <v>89</v>
      </c>
      <c r="B98" s="4" t="s">
        <v>82</v>
      </c>
      <c r="C98" s="4" t="s">
        <v>83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</row>
    <row r="99" spans="1:20" x14ac:dyDescent="0.2">
      <c r="A99" s="6">
        <f t="shared" si="10"/>
        <v>90</v>
      </c>
      <c r="B99" s="4" t="s">
        <v>84</v>
      </c>
      <c r="C99" s="4" t="s">
        <v>85</v>
      </c>
      <c r="D99" s="8">
        <v>3070918.61</v>
      </c>
      <c r="E99" s="8">
        <v>3278558.17</v>
      </c>
      <c r="F99" s="8">
        <v>3411497.21</v>
      </c>
      <c r="G99" s="8">
        <v>3628828.43</v>
      </c>
      <c r="H99" s="8">
        <v>3990817.62</v>
      </c>
      <c r="I99" s="8">
        <v>3885234.71</v>
      </c>
      <c r="J99" s="8">
        <v>4314460.76</v>
      </c>
      <c r="K99" s="8">
        <v>4985506.34</v>
      </c>
      <c r="L99" s="8">
        <v>5433811.6799999997</v>
      </c>
      <c r="M99" s="8">
        <v>5918642</v>
      </c>
      <c r="N99" s="8">
        <v>6543094.9299999997</v>
      </c>
      <c r="O99" s="8">
        <v>7027590.1900000004</v>
      </c>
      <c r="P99" s="8">
        <v>1817464.6099999999</v>
      </c>
      <c r="Q99" s="8">
        <v>57306425.259999998</v>
      </c>
      <c r="R99" s="8">
        <v>4408186.5599999996</v>
      </c>
      <c r="S99" s="8">
        <v>0</v>
      </c>
      <c r="T99" s="8">
        <v>4775535.4400000004</v>
      </c>
    </row>
    <row r="100" spans="1:20" x14ac:dyDescent="0.2">
      <c r="A100" s="6">
        <f t="shared" si="10"/>
        <v>91</v>
      </c>
      <c r="B100" s="4" t="s">
        <v>86</v>
      </c>
      <c r="C100" s="4" t="s">
        <v>87</v>
      </c>
      <c r="D100" s="8">
        <v>6184750.25</v>
      </c>
      <c r="E100" s="8">
        <v>6837403.9699999997</v>
      </c>
      <c r="F100" s="8">
        <v>7400245.0800000001</v>
      </c>
      <c r="G100" s="8">
        <v>7442503.1900000004</v>
      </c>
      <c r="H100" s="8">
        <v>7668079.2699999996</v>
      </c>
      <c r="I100" s="8">
        <v>6945732.2599999998</v>
      </c>
      <c r="J100" s="8">
        <v>7075167.1299999999</v>
      </c>
      <c r="K100" s="8">
        <v>7206316.0099999998</v>
      </c>
      <c r="L100" s="8">
        <v>7318884.0700000003</v>
      </c>
      <c r="M100" s="8">
        <v>3723302.44</v>
      </c>
      <c r="N100" s="8">
        <v>4206341.5</v>
      </c>
      <c r="O100" s="8">
        <v>4462426.4400000004</v>
      </c>
      <c r="P100" s="8">
        <v>11067157.16</v>
      </c>
      <c r="Q100" s="8">
        <v>87538308.769999996</v>
      </c>
      <c r="R100" s="8">
        <v>6733716.0599999996</v>
      </c>
      <c r="S100" s="8">
        <v>0</v>
      </c>
      <c r="T100" s="8">
        <v>7294859.0599999996</v>
      </c>
    </row>
    <row r="101" spans="1:20" x14ac:dyDescent="0.2">
      <c r="A101" s="6">
        <f t="shared" si="10"/>
        <v>92</v>
      </c>
      <c r="B101" s="4" t="s">
        <v>88</v>
      </c>
      <c r="C101" s="4" t="s">
        <v>89</v>
      </c>
      <c r="D101" s="8">
        <v>0</v>
      </c>
      <c r="E101" s="8">
        <v>110468.49</v>
      </c>
      <c r="F101" s="8">
        <v>125123.22</v>
      </c>
      <c r="G101" s="8">
        <v>141006.75</v>
      </c>
      <c r="H101" s="8">
        <v>168204.98</v>
      </c>
      <c r="I101" s="8">
        <v>188740.28</v>
      </c>
      <c r="J101" s="8">
        <v>203702.52000000002</v>
      </c>
      <c r="K101" s="8">
        <v>229388.27000000002</v>
      </c>
      <c r="L101" s="8">
        <v>251875.62</v>
      </c>
      <c r="M101" s="8">
        <v>267204.95</v>
      </c>
      <c r="N101" s="8">
        <v>278923.17</v>
      </c>
      <c r="O101" s="8">
        <v>297318.65000000002</v>
      </c>
      <c r="P101" s="8">
        <v>688468.99</v>
      </c>
      <c r="Q101" s="8">
        <v>2950425.8900000006</v>
      </c>
      <c r="R101" s="8">
        <v>226955.84</v>
      </c>
      <c r="S101" s="8">
        <v>0</v>
      </c>
      <c r="T101" s="8">
        <v>245868.82</v>
      </c>
    </row>
    <row r="102" spans="1:20" x14ac:dyDescent="0.2">
      <c r="A102" s="6">
        <f t="shared" si="10"/>
        <v>93</v>
      </c>
      <c r="B102" s="4" t="s">
        <v>90</v>
      </c>
      <c r="C102" s="4" t="s">
        <v>91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</row>
    <row r="103" spans="1:20" x14ac:dyDescent="0.2">
      <c r="A103" s="6">
        <f t="shared" si="10"/>
        <v>94</v>
      </c>
      <c r="B103" s="4"/>
      <c r="C103" s="4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">
      <c r="A104" s="6">
        <f t="shared" si="10"/>
        <v>95</v>
      </c>
      <c r="B104" s="4" t="s">
        <v>92</v>
      </c>
      <c r="C104" s="4"/>
      <c r="D104" s="8">
        <f>SUM(D93:D102)</f>
        <v>31407291.43</v>
      </c>
      <c r="E104" s="8">
        <f t="shared" ref="E104:P104" si="14">SUM(E93:E102)</f>
        <v>32818171.909999993</v>
      </c>
      <c r="F104" s="8">
        <f t="shared" si="14"/>
        <v>33755996.920000002</v>
      </c>
      <c r="G104" s="8">
        <f t="shared" si="14"/>
        <v>34217742.109999999</v>
      </c>
      <c r="H104" s="8">
        <f t="shared" si="14"/>
        <v>35167041.979999997</v>
      </c>
      <c r="I104" s="8">
        <f t="shared" si="14"/>
        <v>34019122.880000003</v>
      </c>
      <c r="J104" s="8">
        <f t="shared" si="14"/>
        <v>33110768.5</v>
      </c>
      <c r="K104" s="8">
        <f t="shared" si="14"/>
        <v>33346753.449999999</v>
      </c>
      <c r="L104" s="8">
        <f t="shared" si="14"/>
        <v>33341316.220000003</v>
      </c>
      <c r="M104" s="8">
        <f t="shared" si="14"/>
        <v>29801837.800000001</v>
      </c>
      <c r="N104" s="8">
        <f t="shared" si="14"/>
        <v>32505114.350000001</v>
      </c>
      <c r="O104" s="8">
        <f t="shared" si="14"/>
        <v>33259586.170000002</v>
      </c>
      <c r="P104" s="8">
        <f t="shared" si="14"/>
        <v>30815831.170000002</v>
      </c>
      <c r="Q104" s="8">
        <f>SUM(D104:P104)</f>
        <v>427566574.89000005</v>
      </c>
      <c r="R104" s="8">
        <f>SUM(R93:R102)</f>
        <v>32889736.529999997</v>
      </c>
      <c r="S104" s="8">
        <v>0</v>
      </c>
      <c r="T104" s="8">
        <f>R104+S104</f>
        <v>32889736.529999997</v>
      </c>
    </row>
    <row r="105" spans="1:20" x14ac:dyDescent="0.2">
      <c r="A105" s="6">
        <f t="shared" si="10"/>
        <v>96</v>
      </c>
      <c r="B105" s="4"/>
      <c r="C105" s="4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>
        <v>0</v>
      </c>
      <c r="P105" s="8"/>
      <c r="Q105" s="8"/>
      <c r="R105" s="8"/>
      <c r="S105" s="8"/>
      <c r="T105" s="8"/>
    </row>
    <row r="106" spans="1:20" x14ac:dyDescent="0.2">
      <c r="A106" s="6">
        <f t="shared" si="10"/>
        <v>97</v>
      </c>
      <c r="B106" s="4" t="s">
        <v>93</v>
      </c>
      <c r="C106" s="4" t="s">
        <v>49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</row>
    <row r="107" spans="1:20" x14ac:dyDescent="0.2">
      <c r="A107" s="6">
        <f t="shared" si="10"/>
        <v>98</v>
      </c>
      <c r="B107" s="4" t="s">
        <v>95</v>
      </c>
      <c r="C107" s="4" t="s">
        <v>51</v>
      </c>
      <c r="D107" s="8">
        <v>271695.95</v>
      </c>
      <c r="E107" s="8">
        <v>401016.3</v>
      </c>
      <c r="F107" s="8">
        <v>377880.33</v>
      </c>
      <c r="G107" s="8">
        <v>377880.33</v>
      </c>
      <c r="H107" s="8">
        <v>139.36000000000001</v>
      </c>
      <c r="I107" s="8">
        <v>-465.91</v>
      </c>
      <c r="J107" s="8">
        <v>-465.91</v>
      </c>
      <c r="K107" s="8">
        <v>-508.95</v>
      </c>
      <c r="L107" s="8">
        <v>132060.28</v>
      </c>
      <c r="M107" s="8">
        <v>140721.93</v>
      </c>
      <c r="N107" s="8">
        <v>140721.93</v>
      </c>
      <c r="O107" s="8">
        <v>140721.93</v>
      </c>
      <c r="P107" s="8">
        <v>140716.37</v>
      </c>
      <c r="Q107" s="8">
        <v>2122113.9400000004</v>
      </c>
      <c r="R107" s="8">
        <v>163239.53</v>
      </c>
      <c r="S107" s="8">
        <v>0</v>
      </c>
      <c r="T107" s="8">
        <v>176842.83</v>
      </c>
    </row>
    <row r="108" spans="1:20" x14ac:dyDescent="0.2">
      <c r="A108" s="6">
        <f t="shared" si="10"/>
        <v>99</v>
      </c>
      <c r="B108" s="4" t="s">
        <v>96</v>
      </c>
      <c r="C108" s="4" t="s">
        <v>97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</row>
    <row r="109" spans="1:20" x14ac:dyDescent="0.2">
      <c r="A109" s="6">
        <f t="shared" si="10"/>
        <v>100</v>
      </c>
      <c r="B109" s="4" t="s">
        <v>138</v>
      </c>
      <c r="C109" s="4" t="s">
        <v>98</v>
      </c>
      <c r="D109" s="8">
        <v>50597.420000000006</v>
      </c>
      <c r="E109" s="8">
        <v>51310.07</v>
      </c>
      <c r="F109" s="8">
        <v>51310.07</v>
      </c>
      <c r="G109" s="8">
        <v>51310.07</v>
      </c>
      <c r="H109" s="8">
        <v>51310.07</v>
      </c>
      <c r="I109" s="8">
        <v>21818.3</v>
      </c>
      <c r="J109" s="8">
        <v>21818.3</v>
      </c>
      <c r="K109" s="8">
        <v>21787.63</v>
      </c>
      <c r="L109" s="8">
        <v>8279.2800000000007</v>
      </c>
      <c r="M109" s="8">
        <v>6076.13</v>
      </c>
      <c r="N109" s="8">
        <v>37.82</v>
      </c>
      <c r="O109" s="8">
        <v>37.82</v>
      </c>
      <c r="P109" s="8">
        <v>7887.4400000000005</v>
      </c>
      <c r="Q109" s="8">
        <v>343580.41999999993</v>
      </c>
      <c r="R109" s="8">
        <v>26429.260000000002</v>
      </c>
      <c r="S109" s="8">
        <v>0</v>
      </c>
      <c r="T109" s="8">
        <v>5302.02</v>
      </c>
    </row>
    <row r="110" spans="1:20" x14ac:dyDescent="0.2">
      <c r="A110" s="6">
        <f t="shared" si="10"/>
        <v>101</v>
      </c>
      <c r="B110" s="4" t="s">
        <v>99</v>
      </c>
      <c r="C110" s="4" t="s">
        <v>100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</row>
    <row r="111" spans="1:20" x14ac:dyDescent="0.2">
      <c r="A111" s="6">
        <f t="shared" si="10"/>
        <v>102</v>
      </c>
      <c r="B111" s="4" t="s">
        <v>101</v>
      </c>
      <c r="C111" s="4" t="s">
        <v>102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</row>
    <row r="112" spans="1:20" x14ac:dyDescent="0.2">
      <c r="A112" s="6">
        <f t="shared" si="10"/>
        <v>103</v>
      </c>
      <c r="B112" s="4" t="s">
        <v>103</v>
      </c>
      <c r="C112" s="4" t="s">
        <v>104</v>
      </c>
      <c r="D112" s="8">
        <v>15369.69</v>
      </c>
      <c r="E112" s="8">
        <v>15202.1</v>
      </c>
      <c r="F112" s="8">
        <v>15202.1</v>
      </c>
      <c r="G112" s="8">
        <v>15202.1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60975.99</v>
      </c>
      <c r="R112" s="8">
        <v>4690.46</v>
      </c>
      <c r="S112" s="8">
        <v>0</v>
      </c>
      <c r="T112" s="8">
        <v>5081.33</v>
      </c>
    </row>
    <row r="113" spans="1:20" x14ac:dyDescent="0.2">
      <c r="A113" s="6">
        <f t="shared" si="10"/>
        <v>104</v>
      </c>
      <c r="B113" s="4" t="s">
        <v>105</v>
      </c>
      <c r="C113" s="4" t="s">
        <v>106</v>
      </c>
      <c r="D113" s="8">
        <v>155580.66</v>
      </c>
      <c r="E113" s="8">
        <v>155684.63</v>
      </c>
      <c r="F113" s="8">
        <v>18094.34</v>
      </c>
      <c r="G113" s="8">
        <v>18094.34</v>
      </c>
      <c r="H113" s="8">
        <v>18094.34</v>
      </c>
      <c r="I113" s="8">
        <v>15287.45</v>
      </c>
      <c r="J113" s="8">
        <v>15332.12</v>
      </c>
      <c r="K113" s="8">
        <v>15332.12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411500.00000000012</v>
      </c>
      <c r="R113" s="8">
        <v>31653.85</v>
      </c>
      <c r="S113" s="8">
        <v>0</v>
      </c>
      <c r="T113" s="8">
        <v>34291.67</v>
      </c>
    </row>
    <row r="114" spans="1:20" x14ac:dyDescent="0.2">
      <c r="A114" s="6">
        <f t="shared" si="10"/>
        <v>105</v>
      </c>
      <c r="B114" s="11" t="s">
        <v>132</v>
      </c>
      <c r="C114" s="4" t="s">
        <v>134</v>
      </c>
      <c r="D114" s="8">
        <v>1800.65</v>
      </c>
      <c r="E114" s="8">
        <v>1788.4</v>
      </c>
      <c r="F114" s="8">
        <v>1788.4</v>
      </c>
      <c r="G114" s="8">
        <v>1788.4</v>
      </c>
      <c r="H114" s="8">
        <v>1788.4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8954.25</v>
      </c>
      <c r="R114" s="8">
        <v>688.79</v>
      </c>
      <c r="S114" s="8">
        <v>0</v>
      </c>
      <c r="T114" s="8">
        <v>746.19</v>
      </c>
    </row>
    <row r="115" spans="1:20" x14ac:dyDescent="0.2">
      <c r="A115" s="6">
        <f>A113+1</f>
        <v>105</v>
      </c>
      <c r="B115" s="4" t="s">
        <v>107</v>
      </c>
      <c r="C115" s="4" t="s">
        <v>108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</row>
    <row r="116" spans="1:20" x14ac:dyDescent="0.2">
      <c r="A116" s="6">
        <f>A115+1</f>
        <v>106</v>
      </c>
      <c r="B116" s="4" t="s">
        <v>109</v>
      </c>
      <c r="C116" s="4" t="s">
        <v>110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</row>
    <row r="117" spans="1:20" x14ac:dyDescent="0.2">
      <c r="A117" s="6">
        <f t="shared" si="10"/>
        <v>107</v>
      </c>
      <c r="B117" s="4" t="s">
        <v>111</v>
      </c>
      <c r="C117" s="4" t="s">
        <v>112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</row>
    <row r="118" spans="1:20" x14ac:dyDescent="0.2">
      <c r="A118" s="6">
        <f t="shared" si="10"/>
        <v>108</v>
      </c>
      <c r="B118" s="4" t="s">
        <v>113</v>
      </c>
      <c r="C118" s="4" t="s">
        <v>114</v>
      </c>
      <c r="D118" s="8">
        <v>207092.65</v>
      </c>
      <c r="E118" s="8">
        <v>207875.66</v>
      </c>
      <c r="F118" s="8">
        <v>204201.1</v>
      </c>
      <c r="G118" s="8">
        <v>204201.1</v>
      </c>
      <c r="H118" s="8">
        <v>204201.1</v>
      </c>
      <c r="I118" s="8">
        <v>125750.2</v>
      </c>
      <c r="J118" s="8">
        <v>125750.2</v>
      </c>
      <c r="K118" s="8">
        <v>125750.2</v>
      </c>
      <c r="L118" s="8">
        <v>212132.38</v>
      </c>
      <c r="M118" s="8">
        <v>212132.38</v>
      </c>
      <c r="N118" s="8">
        <v>212132.38</v>
      </c>
      <c r="O118" s="8">
        <v>182107.2</v>
      </c>
      <c r="P118" s="8">
        <v>260568.32000000001</v>
      </c>
      <c r="Q118" s="8">
        <v>2483894.8699999996</v>
      </c>
      <c r="R118" s="8">
        <v>191068.84</v>
      </c>
      <c r="S118" s="8">
        <v>0</v>
      </c>
      <c r="T118" s="8">
        <v>206991.24</v>
      </c>
    </row>
    <row r="119" spans="1:20" x14ac:dyDescent="0.2">
      <c r="A119" s="6">
        <f t="shared" si="10"/>
        <v>109</v>
      </c>
      <c r="B119" s="4" t="s">
        <v>115</v>
      </c>
      <c r="C119" s="4" t="s">
        <v>116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</row>
    <row r="120" spans="1:20" x14ac:dyDescent="0.2">
      <c r="A120" s="6">
        <f t="shared" si="10"/>
        <v>110</v>
      </c>
      <c r="B120" s="11" t="s">
        <v>133</v>
      </c>
      <c r="C120" s="4" t="s">
        <v>135</v>
      </c>
      <c r="D120" s="8">
        <v>189171.61000000002</v>
      </c>
      <c r="E120" s="8">
        <v>189297.12</v>
      </c>
      <c r="F120" s="8">
        <v>189297.12</v>
      </c>
      <c r="G120" s="8">
        <v>180555.06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748320.90999999992</v>
      </c>
      <c r="R120" s="8">
        <v>57563.15</v>
      </c>
      <c r="S120" s="8">
        <v>0</v>
      </c>
      <c r="T120" s="8">
        <v>62360.08</v>
      </c>
    </row>
    <row r="121" spans="1:20" x14ac:dyDescent="0.2">
      <c r="A121" s="6">
        <f t="shared" si="10"/>
        <v>111</v>
      </c>
      <c r="B121" s="4" t="s">
        <v>117</v>
      </c>
      <c r="C121" s="4" t="s">
        <v>118</v>
      </c>
      <c r="D121" s="8">
        <v>2328.64</v>
      </c>
      <c r="E121" s="8">
        <v>2362.56</v>
      </c>
      <c r="F121" s="8">
        <v>2362.56</v>
      </c>
      <c r="G121" s="8">
        <v>2362.56</v>
      </c>
      <c r="H121" s="8">
        <v>2362.56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11778.88</v>
      </c>
      <c r="R121" s="8">
        <v>906.07</v>
      </c>
      <c r="S121" s="8">
        <v>0</v>
      </c>
      <c r="T121" s="8">
        <v>981.57</v>
      </c>
    </row>
    <row r="122" spans="1:20" x14ac:dyDescent="0.2">
      <c r="A122" s="6">
        <f t="shared" si="10"/>
        <v>112</v>
      </c>
      <c r="B122" s="4" t="s">
        <v>119</v>
      </c>
      <c r="C122" s="4" t="s">
        <v>120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</row>
    <row r="123" spans="1:20" x14ac:dyDescent="0.2">
      <c r="A123" s="6">
        <f t="shared" si="10"/>
        <v>113</v>
      </c>
      <c r="B123" s="4"/>
      <c r="C123" s="4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">
      <c r="A124" s="6">
        <f t="shared" si="10"/>
        <v>114</v>
      </c>
      <c r="B124" s="4" t="s">
        <v>121</v>
      </c>
      <c r="C124" s="4"/>
      <c r="D124" s="8">
        <f>SUM(D106:D122)</f>
        <v>893637.27</v>
      </c>
      <c r="E124" s="8">
        <f t="shared" ref="E124:P124" si="15">SUM(E106:E122)</f>
        <v>1024536.8400000001</v>
      </c>
      <c r="F124" s="8">
        <f t="shared" si="15"/>
        <v>860136.02000000014</v>
      </c>
      <c r="G124" s="8">
        <f t="shared" si="15"/>
        <v>851393.9600000002</v>
      </c>
      <c r="H124" s="8">
        <f t="shared" si="15"/>
        <v>277895.83</v>
      </c>
      <c r="I124" s="8">
        <f t="shared" si="15"/>
        <v>162390.03999999998</v>
      </c>
      <c r="J124" s="8">
        <f t="shared" si="15"/>
        <v>162434.71</v>
      </c>
      <c r="K124" s="8">
        <f t="shared" si="15"/>
        <v>162361</v>
      </c>
      <c r="L124" s="8">
        <f t="shared" si="15"/>
        <v>352471.94</v>
      </c>
      <c r="M124" s="8">
        <f t="shared" si="15"/>
        <v>358930.44</v>
      </c>
      <c r="N124" s="8">
        <f t="shared" si="15"/>
        <v>352892.13</v>
      </c>
      <c r="O124" s="8">
        <f t="shared" si="15"/>
        <v>322866.95</v>
      </c>
      <c r="P124" s="8">
        <f t="shared" si="15"/>
        <v>409172.13</v>
      </c>
      <c r="Q124" s="8">
        <f>SUM(D124:P124)</f>
        <v>6191119.2600000016</v>
      </c>
      <c r="R124" s="8">
        <f>SUM(R106:R122)</f>
        <v>476239.95</v>
      </c>
      <c r="S124" s="8">
        <v>0</v>
      </c>
      <c r="T124" s="8">
        <f>R124+S124</f>
        <v>476239.95</v>
      </c>
    </row>
    <row r="125" spans="1:20" x14ac:dyDescent="0.2">
      <c r="A125" s="6">
        <f t="shared" si="10"/>
        <v>115</v>
      </c>
      <c r="B125" s="4"/>
      <c r="C125" s="4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13.5" thickBot="1" x14ac:dyDescent="0.25">
      <c r="A126" s="6">
        <f t="shared" si="10"/>
        <v>116</v>
      </c>
      <c r="B126" s="4" t="s">
        <v>124</v>
      </c>
      <c r="C126" s="4"/>
      <c r="D126" s="13">
        <f>D124+D104+D91+D80+D74</f>
        <v>33054279.689999998</v>
      </c>
      <c r="E126" s="13">
        <f t="shared" ref="E126:P126" si="16">E124+E104+E91+E80+E74</f>
        <v>34592069.559999995</v>
      </c>
      <c r="F126" s="13">
        <f t="shared" si="16"/>
        <v>35494262</v>
      </c>
      <c r="G126" s="13">
        <f t="shared" si="16"/>
        <v>35947353.780000001</v>
      </c>
      <c r="H126" s="13">
        <f t="shared" si="16"/>
        <v>36320139.429999992</v>
      </c>
      <c r="I126" s="13">
        <f t="shared" si="16"/>
        <v>34851275.960000008</v>
      </c>
      <c r="J126" s="13">
        <f t="shared" si="16"/>
        <v>33947684.600000001</v>
      </c>
      <c r="K126" s="13">
        <f t="shared" si="16"/>
        <v>34182499.459999993</v>
      </c>
      <c r="L126" s="13">
        <f t="shared" si="16"/>
        <v>34247442.010000005</v>
      </c>
      <c r="M126" s="13">
        <f t="shared" si="16"/>
        <v>30908996.320000004</v>
      </c>
      <c r="N126" s="13">
        <f t="shared" si="16"/>
        <v>33626197.460000001</v>
      </c>
      <c r="O126" s="13">
        <f t="shared" si="16"/>
        <v>34351209.760000005</v>
      </c>
      <c r="P126" s="13">
        <f t="shared" si="16"/>
        <v>31961533.510000002</v>
      </c>
      <c r="Q126" s="13">
        <f>SUM(D126:P126)</f>
        <v>443484943.5399999</v>
      </c>
      <c r="R126" s="13">
        <f>R124+R104+R91+R80+R74</f>
        <v>34114226.43</v>
      </c>
      <c r="S126" s="13">
        <v>0</v>
      </c>
      <c r="T126" s="13">
        <f>R126+S126</f>
        <v>34114226.43</v>
      </c>
    </row>
    <row r="127" spans="1:20" ht="13.5" thickTop="1" x14ac:dyDescent="0.2">
      <c r="A127" s="6"/>
      <c r="B127" s="4"/>
      <c r="C127" s="4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x14ac:dyDescent="0.2">
      <c r="A128" s="6"/>
      <c r="B128" s="4" t="s">
        <v>125</v>
      </c>
      <c r="C128" s="4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x14ac:dyDescent="0.2">
      <c r="A129" s="6">
        <f>A126+1</f>
        <v>117</v>
      </c>
      <c r="B129" s="4" t="s">
        <v>45</v>
      </c>
      <c r="C129" s="4" t="s">
        <v>46</v>
      </c>
      <c r="D129" s="8">
        <v>539986.47</v>
      </c>
      <c r="E129" s="8">
        <v>556796.37</v>
      </c>
      <c r="F129" s="8">
        <v>479954.45</v>
      </c>
      <c r="G129" s="8">
        <v>511862.23000000004</v>
      </c>
      <c r="H129" s="8">
        <v>519057.79000000004</v>
      </c>
      <c r="I129" s="8">
        <v>598646.67000000004</v>
      </c>
      <c r="J129" s="8">
        <v>604079.68000000005</v>
      </c>
      <c r="K129" s="8">
        <v>611385.07000000007</v>
      </c>
      <c r="L129" s="8">
        <v>624807.43000000005</v>
      </c>
      <c r="M129" s="8">
        <v>429789.88</v>
      </c>
      <c r="N129" s="8">
        <v>466580.9</v>
      </c>
      <c r="O129" s="8">
        <v>519290.96</v>
      </c>
      <c r="P129" s="8">
        <v>342994.39</v>
      </c>
      <c r="Q129" s="8">
        <v>6805232.2899999991</v>
      </c>
      <c r="R129" s="8">
        <v>523479.41</v>
      </c>
      <c r="S129" s="8">
        <v>0</v>
      </c>
      <c r="T129" s="8">
        <v>567102.68999999994</v>
      </c>
    </row>
    <row r="130" spans="1:20" x14ac:dyDescent="0.2">
      <c r="A130" s="6">
        <f t="shared" ref="A130:A170" si="17">A129+1</f>
        <v>118</v>
      </c>
      <c r="B130" s="4"/>
      <c r="C130" s="4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">
      <c r="A131" s="6">
        <f t="shared" si="17"/>
        <v>119</v>
      </c>
      <c r="B131" s="4" t="s">
        <v>47</v>
      </c>
      <c r="C131" s="4"/>
      <c r="D131" s="8">
        <f>SUM(D129)</f>
        <v>539986.47</v>
      </c>
      <c r="E131" s="8">
        <f t="shared" ref="E131:P131" si="18">SUM(E129)</f>
        <v>556796.37</v>
      </c>
      <c r="F131" s="8">
        <f t="shared" si="18"/>
        <v>479954.45</v>
      </c>
      <c r="G131" s="8">
        <f t="shared" si="18"/>
        <v>511862.23000000004</v>
      </c>
      <c r="H131" s="8">
        <f t="shared" si="18"/>
        <v>519057.79000000004</v>
      </c>
      <c r="I131" s="8">
        <f t="shared" si="18"/>
        <v>598646.67000000004</v>
      </c>
      <c r="J131" s="8">
        <f t="shared" si="18"/>
        <v>604079.68000000005</v>
      </c>
      <c r="K131" s="8">
        <f t="shared" si="18"/>
        <v>611385.07000000007</v>
      </c>
      <c r="L131" s="8">
        <f t="shared" si="18"/>
        <v>624807.43000000005</v>
      </c>
      <c r="M131" s="8">
        <f t="shared" si="18"/>
        <v>429789.88</v>
      </c>
      <c r="N131" s="8">
        <f t="shared" si="18"/>
        <v>466580.9</v>
      </c>
      <c r="O131" s="8">
        <f t="shared" si="18"/>
        <v>519290.96</v>
      </c>
      <c r="P131" s="8">
        <f t="shared" si="18"/>
        <v>342994.39</v>
      </c>
      <c r="Q131" s="8">
        <f>SUM(D131:P131)</f>
        <v>6805232.2899999991</v>
      </c>
      <c r="R131" s="8">
        <f>SUM(R129)</f>
        <v>523479.41</v>
      </c>
      <c r="S131" s="8">
        <v>0</v>
      </c>
      <c r="T131" s="8">
        <f>R131+S131</f>
        <v>523479.41</v>
      </c>
    </row>
    <row r="132" spans="1:20" x14ac:dyDescent="0.2">
      <c r="A132" s="6">
        <f t="shared" si="17"/>
        <v>120</v>
      </c>
      <c r="B132" s="4"/>
      <c r="C132" s="4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x14ac:dyDescent="0.2">
      <c r="A133" s="6">
        <f t="shared" si="17"/>
        <v>121</v>
      </c>
      <c r="B133" s="11" t="s">
        <v>59</v>
      </c>
      <c r="C133" s="4" t="s">
        <v>49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14506.84</v>
      </c>
      <c r="M133" s="8">
        <v>43101.54</v>
      </c>
      <c r="N133" s="8">
        <v>43089.41</v>
      </c>
      <c r="O133" s="8">
        <v>43346.520000000004</v>
      </c>
      <c r="P133" s="8">
        <v>0</v>
      </c>
      <c r="Q133" s="8">
        <v>144044.31</v>
      </c>
      <c r="R133" s="8">
        <v>11080.33</v>
      </c>
      <c r="S133" s="8">
        <v>0</v>
      </c>
      <c r="T133" s="8">
        <v>12003.69</v>
      </c>
    </row>
    <row r="134" spans="1:20" x14ac:dyDescent="0.2">
      <c r="A134" s="6">
        <f t="shared" si="17"/>
        <v>122</v>
      </c>
      <c r="B134" s="4" t="s">
        <v>60</v>
      </c>
      <c r="C134" s="4" t="s">
        <v>51</v>
      </c>
      <c r="D134" s="8">
        <v>10126.02</v>
      </c>
      <c r="E134" s="8">
        <v>11196.32</v>
      </c>
      <c r="F134" s="8">
        <v>11261.39</v>
      </c>
      <c r="G134" s="8">
        <v>11331.93</v>
      </c>
      <c r="H134" s="8">
        <v>16298.9</v>
      </c>
      <c r="I134" s="8">
        <v>16396.150000000001</v>
      </c>
      <c r="J134" s="8">
        <v>16493.990000000002</v>
      </c>
      <c r="K134" s="8">
        <v>16592.41</v>
      </c>
      <c r="L134" s="8">
        <v>16691.420000000002</v>
      </c>
      <c r="M134" s="8">
        <v>16791.010000000002</v>
      </c>
      <c r="N134" s="8">
        <v>16892.689999999999</v>
      </c>
      <c r="O134" s="8">
        <v>24747.63</v>
      </c>
      <c r="P134" s="8">
        <v>0</v>
      </c>
      <c r="Q134" s="8">
        <v>184819.86000000002</v>
      </c>
      <c r="R134" s="8">
        <v>14216.91</v>
      </c>
      <c r="S134" s="8">
        <v>0</v>
      </c>
      <c r="T134" s="8">
        <v>15401.66</v>
      </c>
    </row>
    <row r="135" spans="1:20" x14ac:dyDescent="0.2">
      <c r="A135" s="6">
        <f t="shared" si="17"/>
        <v>123</v>
      </c>
      <c r="B135" s="4" t="s">
        <v>61</v>
      </c>
      <c r="C135" s="4" t="s">
        <v>62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</row>
    <row r="136" spans="1:20" x14ac:dyDescent="0.2">
      <c r="A136" s="6">
        <f t="shared" si="17"/>
        <v>124</v>
      </c>
      <c r="B136" s="4" t="s">
        <v>63</v>
      </c>
      <c r="C136" s="4" t="s">
        <v>64</v>
      </c>
      <c r="D136" s="8">
        <v>19282.100000000002</v>
      </c>
      <c r="E136" s="8">
        <v>18599.990000000002</v>
      </c>
      <c r="F136" s="8">
        <v>-6875.91</v>
      </c>
      <c r="G136" s="8">
        <v>-6918.53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537.22</v>
      </c>
      <c r="N136" s="8">
        <v>2001.66</v>
      </c>
      <c r="O136" s="8">
        <v>2217.23</v>
      </c>
      <c r="P136" s="8">
        <v>0</v>
      </c>
      <c r="Q136" s="8">
        <v>28843.760000000006</v>
      </c>
      <c r="R136" s="8">
        <v>2218.75</v>
      </c>
      <c r="S136" s="8">
        <v>0</v>
      </c>
      <c r="T136" s="8">
        <v>2403.65</v>
      </c>
    </row>
    <row r="137" spans="1:20" x14ac:dyDescent="0.2">
      <c r="A137" s="6">
        <f>A135+1</f>
        <v>124</v>
      </c>
      <c r="B137" s="4" t="s">
        <v>65</v>
      </c>
      <c r="C137" s="4" t="s">
        <v>66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</row>
    <row r="138" spans="1:20" x14ac:dyDescent="0.2">
      <c r="A138" s="6">
        <f t="shared" si="17"/>
        <v>125</v>
      </c>
      <c r="B138" s="4" t="s">
        <v>67</v>
      </c>
      <c r="C138" s="4" t="s">
        <v>68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</row>
    <row r="139" spans="1:20" x14ac:dyDescent="0.2">
      <c r="A139" s="6">
        <f>A137+1</f>
        <v>125</v>
      </c>
      <c r="B139" s="4" t="s">
        <v>69</v>
      </c>
      <c r="C139" s="4" t="s">
        <v>70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</row>
    <row r="140" spans="1:20" x14ac:dyDescent="0.2">
      <c r="A140" s="6">
        <f t="shared" si="17"/>
        <v>126</v>
      </c>
      <c r="B140" s="4" t="s">
        <v>71</v>
      </c>
      <c r="C140" s="4" t="s">
        <v>57</v>
      </c>
      <c r="D140" s="8">
        <v>48873.33</v>
      </c>
      <c r="E140" s="8">
        <v>47033.93</v>
      </c>
      <c r="F140" s="8">
        <v>47307.26</v>
      </c>
      <c r="G140" s="8">
        <v>47604.05</v>
      </c>
      <c r="H140" s="8">
        <v>47888.08</v>
      </c>
      <c r="I140" s="8">
        <v>695.45</v>
      </c>
      <c r="J140" s="8">
        <v>1175.7</v>
      </c>
      <c r="K140" s="8">
        <v>2515.46</v>
      </c>
      <c r="L140" s="8">
        <v>4601.49</v>
      </c>
      <c r="M140" s="8">
        <v>6621.5</v>
      </c>
      <c r="N140" s="8">
        <v>7427.18</v>
      </c>
      <c r="O140" s="8">
        <v>7594.06</v>
      </c>
      <c r="P140" s="8">
        <v>0</v>
      </c>
      <c r="Q140" s="8">
        <v>269337.49000000005</v>
      </c>
      <c r="R140" s="8">
        <v>20718.27</v>
      </c>
      <c r="S140" s="8">
        <v>0</v>
      </c>
      <c r="T140" s="8">
        <v>22444.79</v>
      </c>
    </row>
    <row r="141" spans="1:20" x14ac:dyDescent="0.2">
      <c r="A141" s="6">
        <f t="shared" si="17"/>
        <v>127</v>
      </c>
      <c r="B141" s="4"/>
      <c r="C141" s="4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">
      <c r="A142" s="6">
        <f t="shared" si="17"/>
        <v>128</v>
      </c>
      <c r="B142" s="4" t="s">
        <v>72</v>
      </c>
      <c r="C142" s="4"/>
      <c r="D142" s="8">
        <f>SUM(D133:D140)</f>
        <v>78281.450000000012</v>
      </c>
      <c r="E142" s="8">
        <f t="shared" ref="E142:P142" si="19">SUM(E133:E140)</f>
        <v>76830.240000000005</v>
      </c>
      <c r="F142" s="8">
        <f t="shared" si="19"/>
        <v>51692.740000000005</v>
      </c>
      <c r="G142" s="8">
        <f t="shared" si="19"/>
        <v>52017.450000000004</v>
      </c>
      <c r="H142" s="8">
        <f t="shared" si="19"/>
        <v>64186.98</v>
      </c>
      <c r="I142" s="8">
        <f t="shared" si="19"/>
        <v>17091.600000000002</v>
      </c>
      <c r="J142" s="8">
        <f t="shared" si="19"/>
        <v>17669.690000000002</v>
      </c>
      <c r="K142" s="8">
        <f t="shared" si="19"/>
        <v>19107.87</v>
      </c>
      <c r="L142" s="8">
        <f t="shared" si="19"/>
        <v>35799.75</v>
      </c>
      <c r="M142" s="8">
        <f t="shared" si="19"/>
        <v>67051.27</v>
      </c>
      <c r="N142" s="8">
        <f t="shared" si="19"/>
        <v>69410.94</v>
      </c>
      <c r="O142" s="8">
        <f t="shared" si="19"/>
        <v>77905.440000000002</v>
      </c>
      <c r="P142" s="8">
        <f t="shared" si="19"/>
        <v>0</v>
      </c>
      <c r="Q142" s="8">
        <f>SUM(D142:P142)</f>
        <v>627045.41999999993</v>
      </c>
      <c r="R142" s="8">
        <f>SUM(R133:R140)</f>
        <v>48234.259999999995</v>
      </c>
      <c r="S142" s="8">
        <v>0</v>
      </c>
      <c r="T142" s="8">
        <f>R142+S142</f>
        <v>48234.259999999995</v>
      </c>
    </row>
    <row r="143" spans="1:20" x14ac:dyDescent="0.2">
      <c r="A143" s="6">
        <f t="shared" si="17"/>
        <v>129</v>
      </c>
      <c r="B143" s="4"/>
      <c r="C143" s="4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>
        <v>0</v>
      </c>
      <c r="P143" s="8"/>
      <c r="Q143" s="8"/>
      <c r="R143" s="8"/>
      <c r="S143" s="8"/>
      <c r="T143" s="8"/>
    </row>
    <row r="144" spans="1:20" x14ac:dyDescent="0.2">
      <c r="A144" s="6">
        <f t="shared" si="17"/>
        <v>130</v>
      </c>
      <c r="B144" s="4" t="s">
        <v>74</v>
      </c>
      <c r="C144" s="4" t="s">
        <v>75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</row>
    <row r="145" spans="1:20" x14ac:dyDescent="0.2">
      <c r="A145" s="6">
        <f t="shared" si="17"/>
        <v>131</v>
      </c>
      <c r="B145" s="4" t="s">
        <v>76</v>
      </c>
      <c r="C145" s="4" t="s">
        <v>77</v>
      </c>
      <c r="D145" s="8">
        <v>2690692.44</v>
      </c>
      <c r="E145" s="8">
        <v>2656692.9</v>
      </c>
      <c r="F145" s="8">
        <v>2699493.92</v>
      </c>
      <c r="G145" s="8">
        <v>2873849.48</v>
      </c>
      <c r="H145" s="8">
        <v>3442009.6</v>
      </c>
      <c r="I145" s="8">
        <v>3558680.25</v>
      </c>
      <c r="J145" s="8">
        <v>3912111.15</v>
      </c>
      <c r="K145" s="8">
        <v>4042684.58</v>
      </c>
      <c r="L145" s="8">
        <v>3979751.3</v>
      </c>
      <c r="M145" s="8">
        <v>4160662.88</v>
      </c>
      <c r="N145" s="8">
        <v>1490820.76</v>
      </c>
      <c r="O145" s="8">
        <v>1473887.97</v>
      </c>
      <c r="P145" s="8">
        <v>377616.97000000003</v>
      </c>
      <c r="Q145" s="8">
        <v>37358954.199999996</v>
      </c>
      <c r="R145" s="8">
        <v>2873765.71</v>
      </c>
      <c r="S145" s="8">
        <v>0</v>
      </c>
      <c r="T145" s="8">
        <v>3113246.18</v>
      </c>
    </row>
    <row r="146" spans="1:20" x14ac:dyDescent="0.2">
      <c r="A146" s="6">
        <f t="shared" si="17"/>
        <v>132</v>
      </c>
      <c r="B146" s="4" t="s">
        <v>78</v>
      </c>
      <c r="C146" s="4" t="s">
        <v>79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</row>
    <row r="147" spans="1:20" x14ac:dyDescent="0.2">
      <c r="A147" s="6">
        <f t="shared" si="17"/>
        <v>133</v>
      </c>
      <c r="B147" s="4" t="s">
        <v>80</v>
      </c>
      <c r="C147" s="4" t="s">
        <v>81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</row>
    <row r="148" spans="1:20" x14ac:dyDescent="0.2">
      <c r="A148" s="6">
        <f t="shared" si="17"/>
        <v>134</v>
      </c>
      <c r="B148" s="4" t="s">
        <v>84</v>
      </c>
      <c r="C148" s="4" t="s">
        <v>85</v>
      </c>
      <c r="D148" s="8">
        <v>103011.94</v>
      </c>
      <c r="E148" s="8">
        <v>106392.15000000001</v>
      </c>
      <c r="F148" s="8">
        <v>105249.48</v>
      </c>
      <c r="G148" s="8">
        <v>206709.84</v>
      </c>
      <c r="H148" s="8">
        <v>278669.39</v>
      </c>
      <c r="I148" s="8">
        <v>220547.35</v>
      </c>
      <c r="J148" s="8">
        <v>1400836.81</v>
      </c>
      <c r="K148" s="8">
        <v>1331646.03</v>
      </c>
      <c r="L148" s="8">
        <v>1471034.6600000001</v>
      </c>
      <c r="M148" s="8">
        <v>1258085.3700000001</v>
      </c>
      <c r="N148" s="8">
        <v>868016.97</v>
      </c>
      <c r="O148" s="8">
        <v>1110136.98</v>
      </c>
      <c r="P148" s="8">
        <v>573581.86</v>
      </c>
      <c r="Q148" s="8">
        <v>9033918.8300000001</v>
      </c>
      <c r="R148" s="8">
        <v>694916.83</v>
      </c>
      <c r="S148" s="8">
        <v>0</v>
      </c>
      <c r="T148" s="8">
        <v>752826.57</v>
      </c>
    </row>
    <row r="149" spans="1:20" x14ac:dyDescent="0.2">
      <c r="A149" s="6">
        <f t="shared" si="17"/>
        <v>135</v>
      </c>
      <c r="B149" s="4" t="s">
        <v>86</v>
      </c>
      <c r="C149" s="4" t="s">
        <v>87</v>
      </c>
      <c r="D149" s="8">
        <v>1028924.81</v>
      </c>
      <c r="E149" s="8">
        <v>1046019.08</v>
      </c>
      <c r="F149" s="8">
        <v>1242620.03</v>
      </c>
      <c r="G149" s="8">
        <v>1565171.87</v>
      </c>
      <c r="H149" s="8">
        <v>1926328.8399999999</v>
      </c>
      <c r="I149" s="8">
        <v>3342703.52</v>
      </c>
      <c r="J149" s="8">
        <v>3760378.49</v>
      </c>
      <c r="K149" s="8">
        <v>4139490.84</v>
      </c>
      <c r="L149" s="8">
        <v>4163375.71</v>
      </c>
      <c r="M149" s="8">
        <v>4671978.29</v>
      </c>
      <c r="N149" s="8">
        <v>5179347.59</v>
      </c>
      <c r="O149" s="8">
        <v>5317836.68</v>
      </c>
      <c r="P149" s="8">
        <v>735988.25</v>
      </c>
      <c r="Q149" s="8">
        <v>38120164</v>
      </c>
      <c r="R149" s="8">
        <v>2932320.31</v>
      </c>
      <c r="S149" s="8">
        <v>0</v>
      </c>
      <c r="T149" s="8">
        <v>3176680.33</v>
      </c>
    </row>
    <row r="150" spans="1:20" x14ac:dyDescent="0.2">
      <c r="A150" s="6">
        <f>A148+1</f>
        <v>135</v>
      </c>
      <c r="B150" s="4" t="s">
        <v>88</v>
      </c>
      <c r="C150" s="4" t="s">
        <v>89</v>
      </c>
      <c r="D150" s="8">
        <v>153684.89000000001</v>
      </c>
      <c r="E150" s="8">
        <v>156217.20000000001</v>
      </c>
      <c r="F150" s="8">
        <v>163283.5</v>
      </c>
      <c r="G150" s="8">
        <v>199912.7</v>
      </c>
      <c r="H150" s="8">
        <v>201190.92</v>
      </c>
      <c r="I150" s="8">
        <v>266284.73</v>
      </c>
      <c r="J150" s="8">
        <v>274202.25</v>
      </c>
      <c r="K150" s="8">
        <v>282965.03999999998</v>
      </c>
      <c r="L150" s="8">
        <v>293424.02</v>
      </c>
      <c r="M150" s="8">
        <v>313862.81</v>
      </c>
      <c r="N150" s="8">
        <v>339947.03</v>
      </c>
      <c r="O150" s="8">
        <v>353500.12</v>
      </c>
      <c r="P150" s="8">
        <v>0</v>
      </c>
      <c r="Q150" s="8">
        <v>2998475.21</v>
      </c>
      <c r="R150" s="8">
        <v>230651.94</v>
      </c>
      <c r="S150" s="8">
        <v>0</v>
      </c>
      <c r="T150" s="8">
        <v>249872.93</v>
      </c>
    </row>
    <row r="151" spans="1:20" x14ac:dyDescent="0.2">
      <c r="A151" s="6">
        <f t="shared" si="17"/>
        <v>136</v>
      </c>
      <c r="B151" s="4" t="s">
        <v>90</v>
      </c>
      <c r="C151" s="4" t="s">
        <v>91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</row>
    <row r="152" spans="1:20" x14ac:dyDescent="0.2">
      <c r="A152" s="6">
        <f t="shared" si="17"/>
        <v>137</v>
      </c>
      <c r="B152" s="4"/>
      <c r="C152" s="4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">
      <c r="A153" s="6">
        <f t="shared" si="17"/>
        <v>138</v>
      </c>
      <c r="B153" s="4" t="s">
        <v>92</v>
      </c>
      <c r="C153" s="4"/>
      <c r="D153" s="8">
        <f>SUM(D144:D151)</f>
        <v>3976314.08</v>
      </c>
      <c r="E153" s="8">
        <f t="shared" ref="E153:P153" si="20">SUM(E144:E151)</f>
        <v>3965321.33</v>
      </c>
      <c r="F153" s="8">
        <f t="shared" si="20"/>
        <v>4210646.93</v>
      </c>
      <c r="G153" s="8">
        <f t="shared" si="20"/>
        <v>4845643.8899999997</v>
      </c>
      <c r="H153" s="8">
        <f t="shared" si="20"/>
        <v>5848198.75</v>
      </c>
      <c r="I153" s="8">
        <f t="shared" si="20"/>
        <v>7388215.8499999996</v>
      </c>
      <c r="J153" s="8">
        <f t="shared" si="20"/>
        <v>9347528.6999999993</v>
      </c>
      <c r="K153" s="8">
        <f t="shared" si="20"/>
        <v>9796786.4899999984</v>
      </c>
      <c r="L153" s="8">
        <f t="shared" si="20"/>
        <v>9907585.6899999995</v>
      </c>
      <c r="M153" s="8">
        <f t="shared" si="20"/>
        <v>10404589.35</v>
      </c>
      <c r="N153" s="8">
        <f t="shared" si="20"/>
        <v>7878132.3500000006</v>
      </c>
      <c r="O153" s="8">
        <f t="shared" si="20"/>
        <v>8255361.75</v>
      </c>
      <c r="P153" s="8">
        <f t="shared" si="20"/>
        <v>1687187.08</v>
      </c>
      <c r="Q153" s="8">
        <f>SUM(D153:P153)</f>
        <v>87511512.23999998</v>
      </c>
      <c r="R153" s="8">
        <f>SUM(R144:R151)</f>
        <v>6731654.79</v>
      </c>
      <c r="S153" s="8">
        <v>0</v>
      </c>
      <c r="T153" s="8">
        <f>R153+S153</f>
        <v>6731654.79</v>
      </c>
    </row>
    <row r="154" spans="1:20" x14ac:dyDescent="0.2">
      <c r="A154" s="6">
        <f t="shared" si="17"/>
        <v>139</v>
      </c>
      <c r="B154" s="4"/>
      <c r="C154" s="4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>
        <v>0</v>
      </c>
      <c r="P154" s="8"/>
      <c r="Q154" s="8"/>
      <c r="R154" s="8"/>
      <c r="S154" s="8"/>
      <c r="T154" s="8"/>
    </row>
    <row r="155" spans="1:20" x14ac:dyDescent="0.2">
      <c r="A155" s="6">
        <f t="shared" si="17"/>
        <v>140</v>
      </c>
      <c r="B155" s="4" t="s">
        <v>95</v>
      </c>
      <c r="C155" s="4" t="s">
        <v>51</v>
      </c>
      <c r="D155" s="8">
        <v>125610.32</v>
      </c>
      <c r="E155" s="8">
        <v>852.6</v>
      </c>
      <c r="F155" s="8">
        <v>857.76</v>
      </c>
      <c r="G155" s="8">
        <v>863.25</v>
      </c>
      <c r="H155" s="8">
        <v>114926.97</v>
      </c>
      <c r="I155" s="8">
        <v>118215.95</v>
      </c>
      <c r="J155" s="8">
        <v>127576.97</v>
      </c>
      <c r="K155" s="8">
        <v>132439.76999999999</v>
      </c>
      <c r="L155" s="8">
        <v>15341.79</v>
      </c>
      <c r="M155" s="8">
        <v>20542.29</v>
      </c>
      <c r="N155" s="8">
        <v>39694.6</v>
      </c>
      <c r="O155" s="8">
        <v>51899.64</v>
      </c>
      <c r="P155" s="8">
        <v>85958.16</v>
      </c>
      <c r="Q155" s="8">
        <v>834780.07000000018</v>
      </c>
      <c r="R155" s="8">
        <v>64213.85</v>
      </c>
      <c r="S155" s="8">
        <v>0</v>
      </c>
      <c r="T155" s="8">
        <v>69565.009999999995</v>
      </c>
    </row>
    <row r="156" spans="1:20" x14ac:dyDescent="0.2">
      <c r="A156" s="6">
        <f t="shared" si="17"/>
        <v>141</v>
      </c>
      <c r="B156" s="4" t="s">
        <v>96</v>
      </c>
      <c r="C156" s="4" t="s">
        <v>97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</row>
    <row r="157" spans="1:20" x14ac:dyDescent="0.2">
      <c r="A157" s="6">
        <f t="shared" si="17"/>
        <v>142</v>
      </c>
      <c r="B157" s="4" t="s">
        <v>138</v>
      </c>
      <c r="C157" s="4" t="s">
        <v>98</v>
      </c>
      <c r="D157" s="8">
        <v>0</v>
      </c>
      <c r="E157" s="8">
        <v>0</v>
      </c>
      <c r="F157" s="8">
        <v>0</v>
      </c>
      <c r="G157" s="8">
        <v>13280.4</v>
      </c>
      <c r="H157" s="8">
        <v>60791.53</v>
      </c>
      <c r="I157" s="8">
        <v>104068.7</v>
      </c>
      <c r="J157" s="8">
        <v>108747.07</v>
      </c>
      <c r="K157" s="8">
        <v>116579.56</v>
      </c>
      <c r="L157" s="8">
        <v>119710.43000000001</v>
      </c>
      <c r="M157" s="8">
        <v>122945.29000000001</v>
      </c>
      <c r="N157" s="8">
        <v>125010.48</v>
      </c>
      <c r="O157" s="8">
        <v>139589.84000000003</v>
      </c>
      <c r="P157" s="8">
        <v>57111.39</v>
      </c>
      <c r="Q157" s="8">
        <v>967834.69000000006</v>
      </c>
      <c r="R157" s="8">
        <v>74448.820000000007</v>
      </c>
      <c r="S157" s="8">
        <v>0</v>
      </c>
      <c r="T157" s="8">
        <v>587.91</v>
      </c>
    </row>
    <row r="158" spans="1:20" x14ac:dyDescent="0.2">
      <c r="A158" s="6">
        <f t="shared" si="17"/>
        <v>143</v>
      </c>
      <c r="B158" s="4" t="s">
        <v>101</v>
      </c>
      <c r="C158" s="4" t="s">
        <v>102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</row>
    <row r="159" spans="1:20" x14ac:dyDescent="0.2">
      <c r="A159" s="6">
        <f t="shared" si="17"/>
        <v>144</v>
      </c>
      <c r="B159" s="4" t="s">
        <v>103</v>
      </c>
      <c r="C159" s="4" t="s">
        <v>104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</row>
    <row r="160" spans="1:20" x14ac:dyDescent="0.2">
      <c r="A160" s="6">
        <f t="shared" si="17"/>
        <v>145</v>
      </c>
      <c r="B160" s="4" t="s">
        <v>105</v>
      </c>
      <c r="C160" s="4" t="s">
        <v>106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64722</v>
      </c>
    </row>
    <row r="161" spans="1:20" x14ac:dyDescent="0.2">
      <c r="A161" s="6">
        <f t="shared" si="17"/>
        <v>146</v>
      </c>
      <c r="B161" s="4" t="s">
        <v>107</v>
      </c>
      <c r="C161" s="4" t="s">
        <v>108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</row>
    <row r="162" spans="1:20" x14ac:dyDescent="0.2">
      <c r="A162" s="6">
        <f t="shared" si="17"/>
        <v>147</v>
      </c>
      <c r="B162" s="4" t="s">
        <v>109</v>
      </c>
      <c r="C162" s="4" t="s">
        <v>110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</row>
    <row r="163" spans="1:20" x14ac:dyDescent="0.2">
      <c r="A163" s="6">
        <f t="shared" si="17"/>
        <v>148</v>
      </c>
      <c r="B163" s="4" t="s">
        <v>113</v>
      </c>
      <c r="C163" s="4" t="s">
        <v>114</v>
      </c>
      <c r="D163" s="8">
        <v>86354.64</v>
      </c>
      <c r="E163" s="8">
        <v>86354.64</v>
      </c>
      <c r="F163" s="8">
        <v>86354.64</v>
      </c>
      <c r="G163" s="8">
        <v>86354.64</v>
      </c>
      <c r="H163" s="8">
        <v>86354.64</v>
      </c>
      <c r="I163" s="8">
        <v>96673.64</v>
      </c>
      <c r="J163" s="8">
        <v>96735.21</v>
      </c>
      <c r="K163" s="8">
        <v>97099.53</v>
      </c>
      <c r="L163" s="8">
        <v>10809</v>
      </c>
      <c r="M163" s="8">
        <v>10873.5</v>
      </c>
      <c r="N163" s="8">
        <v>10938.39</v>
      </c>
      <c r="O163" s="8">
        <v>11003.66</v>
      </c>
      <c r="P163" s="8">
        <v>10757.81</v>
      </c>
      <c r="Q163" s="8">
        <v>776663.94000000006</v>
      </c>
      <c r="R163" s="8">
        <v>59743.38</v>
      </c>
      <c r="S163" s="8"/>
      <c r="T163" s="8"/>
    </row>
    <row r="164" spans="1:20" x14ac:dyDescent="0.2">
      <c r="A164" s="6">
        <f t="shared" si="17"/>
        <v>149</v>
      </c>
      <c r="B164" s="4" t="s">
        <v>133</v>
      </c>
      <c r="C164" s="4" t="s">
        <v>135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/>
      <c r="T164" s="8"/>
    </row>
    <row r="165" spans="1:20" x14ac:dyDescent="0.2">
      <c r="A165" s="6">
        <f t="shared" si="17"/>
        <v>150</v>
      </c>
      <c r="B165" s="4" t="s">
        <v>117</v>
      </c>
      <c r="C165" s="4" t="s">
        <v>118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/>
      <c r="T165" s="8"/>
    </row>
    <row r="166" spans="1:20" x14ac:dyDescent="0.2">
      <c r="A166" s="6">
        <f t="shared" si="17"/>
        <v>151</v>
      </c>
      <c r="B166" s="4" t="s">
        <v>119</v>
      </c>
      <c r="C166" s="4" t="s">
        <v>120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/>
      <c r="T166" s="8"/>
    </row>
    <row r="167" spans="1:20" x14ac:dyDescent="0.2">
      <c r="A167" s="6">
        <f t="shared" si="17"/>
        <v>152</v>
      </c>
      <c r="B167" s="4"/>
      <c r="C167" s="4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">
      <c r="A168" s="6">
        <f t="shared" si="17"/>
        <v>153</v>
      </c>
      <c r="B168" s="4" t="s">
        <v>121</v>
      </c>
      <c r="C168" s="4"/>
      <c r="D168" s="8">
        <f>SUM(D155:D166)</f>
        <v>211964.96000000002</v>
      </c>
      <c r="E168" s="8">
        <f t="shared" ref="E168:P168" si="21">SUM(E155:E166)</f>
        <v>87207.24</v>
      </c>
      <c r="F168" s="8">
        <f t="shared" si="21"/>
        <v>87212.4</v>
      </c>
      <c r="G168" s="8">
        <f t="shared" si="21"/>
        <v>100498.29</v>
      </c>
      <c r="H168" s="8">
        <f t="shared" si="21"/>
        <v>262073.14</v>
      </c>
      <c r="I168" s="8">
        <f t="shared" si="21"/>
        <v>318958.28999999998</v>
      </c>
      <c r="J168" s="8">
        <f t="shared" si="21"/>
        <v>333059.25</v>
      </c>
      <c r="K168" s="8">
        <f t="shared" si="21"/>
        <v>346118.86</v>
      </c>
      <c r="L168" s="8">
        <f t="shared" si="21"/>
        <v>145861.22</v>
      </c>
      <c r="M168" s="8">
        <f t="shared" si="21"/>
        <v>154361.08000000002</v>
      </c>
      <c r="N168" s="8">
        <f t="shared" si="21"/>
        <v>175643.46999999997</v>
      </c>
      <c r="O168" s="8">
        <f t="shared" si="21"/>
        <v>202493.14000000004</v>
      </c>
      <c r="P168" s="8">
        <f t="shared" si="21"/>
        <v>153827.35999999999</v>
      </c>
      <c r="Q168" s="8">
        <f>SUM(D168:P168)</f>
        <v>2579278.7000000002</v>
      </c>
      <c r="R168" s="8">
        <f>SUM(R155:R166)</f>
        <v>198406.05000000002</v>
      </c>
      <c r="S168" s="8">
        <v>0</v>
      </c>
      <c r="T168" s="8">
        <f>R168+S168</f>
        <v>198406.05000000002</v>
      </c>
    </row>
    <row r="169" spans="1:20" x14ac:dyDescent="0.2">
      <c r="A169" s="6">
        <f t="shared" si="17"/>
        <v>154</v>
      </c>
      <c r="B169" s="4"/>
      <c r="C169" s="4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13.5" thickBot="1" x14ac:dyDescent="0.25">
      <c r="A170" s="6">
        <f t="shared" si="17"/>
        <v>155</v>
      </c>
      <c r="B170" s="4" t="s">
        <v>126</v>
      </c>
      <c r="C170" s="4"/>
      <c r="D170" s="13">
        <f>D168+D153+D142+D131</f>
        <v>4806546.96</v>
      </c>
      <c r="E170" s="13">
        <f t="shared" ref="E170:P170" si="22">E168+E153+E142+E131</f>
        <v>4686155.1800000006</v>
      </c>
      <c r="F170" s="13">
        <f t="shared" si="22"/>
        <v>4829506.5200000005</v>
      </c>
      <c r="G170" s="13">
        <f t="shared" si="22"/>
        <v>5510021.8600000003</v>
      </c>
      <c r="H170" s="13">
        <f t="shared" si="22"/>
        <v>6693516.6600000001</v>
      </c>
      <c r="I170" s="13">
        <f t="shared" si="22"/>
        <v>8322912.4099999992</v>
      </c>
      <c r="J170" s="13">
        <f t="shared" si="22"/>
        <v>10302337.319999998</v>
      </c>
      <c r="K170" s="13">
        <f t="shared" si="22"/>
        <v>10773398.289999997</v>
      </c>
      <c r="L170" s="13">
        <f t="shared" si="22"/>
        <v>10714054.09</v>
      </c>
      <c r="M170" s="13">
        <f t="shared" si="22"/>
        <v>11055791.58</v>
      </c>
      <c r="N170" s="13">
        <f t="shared" si="22"/>
        <v>8589767.6600000001</v>
      </c>
      <c r="O170" s="13">
        <f t="shared" si="22"/>
        <v>9055051.290000001</v>
      </c>
      <c r="P170" s="13">
        <f t="shared" si="22"/>
        <v>2184008.83</v>
      </c>
      <c r="Q170" s="13">
        <f>SUM(D170:P170)</f>
        <v>97523068.649999991</v>
      </c>
      <c r="R170" s="13">
        <f>R168+R153+R142+R131</f>
        <v>7501774.5099999998</v>
      </c>
      <c r="S170" s="13">
        <v>0</v>
      </c>
      <c r="T170" s="13">
        <f>R170+S170</f>
        <v>7501774.5099999998</v>
      </c>
    </row>
    <row r="171" spans="1:20" ht="13.5" thickTop="1" x14ac:dyDescent="0.2"/>
  </sheetData>
  <pageMargins left="0.7" right="0.7" top="1.0714583333333334" bottom="0.5" header="0.3" footer="0.05"/>
  <pageSetup scale="74" orientation="landscape" r:id="rId1"/>
  <headerFooter>
    <oddHeader>&amp;C&amp;"Times New Roman,Regular"RULE 20:10:13:57
SCHEDULE D-3
Plant Accounts on Average Basis for Test Period
Test Year Ending December 31, 2025
Ulitity:  MidAmerican Energy Company
Docket No. NG26-___&amp;R&amp;"Times New Roman,Regular"Page &amp;P of &amp;N</oddHeader>
  </headerFooter>
  <rowBreaks count="4" manualBreakCount="4">
    <brk id="45" max="16383" man="1"/>
    <brk id="70" max="16383" man="1"/>
    <brk id="104" max="16383" man="1"/>
    <brk id="14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5254EC5-F2A8-449C-A929-B11FECC9575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2026-08-18T17:40:57Z</dcterms:created>
  <dcterms:modified xsi:type="dcterms:W3CDTF">2026-08-18T17:41:06Z</dcterms:modified>
</cp:coreProperties>
</file>