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7792" windowHeight="12840"/>
  </bookViews>
  <sheets>
    <sheet name="Adminstrative Costs" sheetId="1" r:id="rId1"/>
  </sheets>
  <externalReferences>
    <externalReference r:id="rId2"/>
    <externalReference r:id="rId3"/>
  </externalReferences>
  <definedNames>
    <definedName name="\A">#REF!</definedName>
    <definedName name="\AA">'[1]Furnace Replacement'!$B$166</definedName>
    <definedName name="\B">#REF!</definedName>
    <definedName name="\C">#REF!</definedName>
    <definedName name="\D">#REF!</definedName>
    <definedName name="\I">#REF!</definedName>
    <definedName name="\J">#REF!</definedName>
    <definedName name="\P">#REF!</definedName>
    <definedName name="\Q">#REF!</definedName>
    <definedName name="\R">#REF!</definedName>
    <definedName name="\S">#REF!</definedName>
    <definedName name="\X">#REF!</definedName>
    <definedName name="_A">#REF!</definedName>
    <definedName name="_B">#REF!</definedName>
    <definedName name="_C">#REF!</definedName>
    <definedName name="_Chk1">#REF!</definedName>
    <definedName name="_Chk10">#REF!</definedName>
    <definedName name="_Chk2">#REF!</definedName>
    <definedName name="_Chk3">#REF!</definedName>
    <definedName name="_Chk4">#REF!</definedName>
    <definedName name="_Chk5">#REF!</definedName>
    <definedName name="_Chk6">#REF!</definedName>
    <definedName name="_Chk7">#REF!</definedName>
    <definedName name="_Chk8">#REF!</definedName>
    <definedName name="_Chk9">#REF!</definedName>
    <definedName name="_COC1">#REF!</definedName>
    <definedName name="_COC2">#REF!</definedName>
    <definedName name="_COC3">#REF!</definedName>
    <definedName name="_COC4">#REF!</definedName>
    <definedName name="_Key1" hidden="1">#REF!</definedName>
    <definedName name="_Order1" hidden="1">255</definedName>
    <definedName name="_Sort" hidden="1">#REF!</definedName>
    <definedName name="AdminRate">#REF!</definedName>
    <definedName name="BulkLossFac">#REF!</definedName>
    <definedName name="BulkTDCred">#REF!</definedName>
    <definedName name="CECred">#REF!</definedName>
    <definedName name="CostRefYr">#REF!</definedName>
    <definedName name="COV">#REF!</definedName>
    <definedName name="Deflator_2000_2006">#REF!</definedName>
    <definedName name="Disc1">#REF!</definedName>
    <definedName name="Disc2">#REF!</definedName>
    <definedName name="Disc3">#REF!</definedName>
    <definedName name="Disc4">#REF!</definedName>
    <definedName name="DoTab1">#REF!</definedName>
    <definedName name="DoTab10">#REF!</definedName>
    <definedName name="DoTab2">#REF!</definedName>
    <definedName name="DoTab3">#REF!</definedName>
    <definedName name="DoTab4">#REF!</definedName>
    <definedName name="DoTab5">#REF!</definedName>
    <definedName name="DoTab6">#REF!</definedName>
    <definedName name="DoTab7">#REF!</definedName>
    <definedName name="DoTab8">#REF!</definedName>
    <definedName name="DoTab9">#REF!</definedName>
    <definedName name="DoTabData">#REF!</definedName>
    <definedName name="DuctLoc">#REF!</definedName>
    <definedName name="DuctSpec">#REF!</definedName>
    <definedName name="ExtCred">#REF!</definedName>
    <definedName name="FinL1">#REF!</definedName>
    <definedName name="FinL2">#REF!</definedName>
    <definedName name="FinL3">#REF!</definedName>
    <definedName name="FinL4">#REF!</definedName>
    <definedName name="HighUABOI">#REF!</definedName>
    <definedName name="HighUAMIS">#REF!</definedName>
    <definedName name="HighUAPDX">#REF!</definedName>
    <definedName name="HighUASEA">#REF!</definedName>
    <definedName name="HighUASPK">#REF!</definedName>
    <definedName name="Inflation">#REF!</definedName>
    <definedName name="InService">#REF!</definedName>
    <definedName name="Inst_1">#REF!</definedName>
    <definedName name="Inst_2">#REF!</definedName>
    <definedName name="Inst_3">#REF!</definedName>
    <definedName name="Inst_4">#REF!</definedName>
    <definedName name="LastOMYr">#REF!</definedName>
    <definedName name="LocalLossFac">#REF!</definedName>
    <definedName name="LocalTDCred">#REF!</definedName>
    <definedName name="LossFac">#REF!</definedName>
    <definedName name="LowUABOI">#REF!</definedName>
    <definedName name="LowUAMIS">#REF!</definedName>
    <definedName name="LowUAPDX">#REF!</definedName>
    <definedName name="LowUASEA">#REF!</definedName>
    <definedName name="LowUASPK">#REF!</definedName>
    <definedName name="MargCostTab">#REF!</definedName>
    <definedName name="MCSSDataFile">#REF!</definedName>
    <definedName name="Names">#REF!</definedName>
    <definedName name="Nominal_HSPFpost">#REF!</definedName>
    <definedName name="Nominal_HSPFpre">#REF!</definedName>
    <definedName name="Nominal_SEERpost">#REF!</definedName>
    <definedName name="Nominal_SEERpre">#REF!</definedName>
    <definedName name="OMShr1">#REF!</definedName>
    <definedName name="PC_Main">[2]!PC_Main</definedName>
    <definedName name="_xlnm.Print_Area" localSheetId="0">'Adminstrative Costs'!$A$1:$S$70</definedName>
    <definedName name="Prog_Life">#REF!</definedName>
    <definedName name="PVTZero">#REF!</definedName>
    <definedName name="Real_Disc">#REF!</definedName>
    <definedName name="Real_Escl">#REF!</definedName>
    <definedName name="ResetFlag">#REF!</definedName>
    <definedName name="SaveShapeTab">#REF!</definedName>
    <definedName name="Share1">#REF!</definedName>
    <definedName name="Share2">#REF!</definedName>
    <definedName name="Share3">#REF!</definedName>
    <definedName name="Specs">#REF!</definedName>
    <definedName name="SponNam1">#REF!</definedName>
    <definedName name="SponNam2">#REF!</definedName>
    <definedName name="SponNam3">#REF!</definedName>
    <definedName name="SponNam4">#REF!</definedName>
    <definedName name="TabData">#REF!</definedName>
    <definedName name="TDCred">#REF!</definedName>
  </definedNames>
  <calcPr calcId="145621"/>
</workbook>
</file>

<file path=xl/calcChain.xml><?xml version="1.0" encoding="utf-8"?>
<calcChain xmlns="http://schemas.openxmlformats.org/spreadsheetml/2006/main">
  <c r="B52" i="1" l="1"/>
  <c r="E51" i="1"/>
  <c r="E50" i="1"/>
  <c r="D48" i="1"/>
  <c r="J47" i="1" s="1"/>
  <c r="C48" i="1"/>
  <c r="B48" i="1"/>
  <c r="E48" i="1" s="1"/>
  <c r="H47" i="1"/>
  <c r="G47" i="1"/>
  <c r="E47" i="1"/>
  <c r="H46" i="1"/>
  <c r="G46" i="1"/>
  <c r="E46" i="1"/>
  <c r="H45" i="1"/>
  <c r="E45" i="1"/>
  <c r="J44" i="1"/>
  <c r="I44" i="1"/>
  <c r="K44" i="1" s="1"/>
  <c r="P44" i="1" s="1"/>
  <c r="H44" i="1"/>
  <c r="E44" i="1"/>
  <c r="J43" i="1"/>
  <c r="H43" i="1"/>
  <c r="E43" i="1"/>
  <c r="H42" i="1"/>
  <c r="E42" i="1"/>
  <c r="H41" i="1"/>
  <c r="E41" i="1"/>
  <c r="H40" i="1"/>
  <c r="E40" i="1"/>
  <c r="H39" i="1"/>
  <c r="E39" i="1"/>
  <c r="J38" i="1"/>
  <c r="H38" i="1"/>
  <c r="E38" i="1"/>
  <c r="J37" i="1"/>
  <c r="H37" i="1"/>
  <c r="E37" i="1"/>
  <c r="H36" i="1"/>
  <c r="J35" i="1"/>
  <c r="H35" i="1"/>
  <c r="E35" i="1"/>
  <c r="H34" i="1"/>
  <c r="G34" i="1"/>
  <c r="E34" i="1"/>
  <c r="H33" i="1"/>
  <c r="E33" i="1"/>
  <c r="J32" i="1"/>
  <c r="H32" i="1"/>
  <c r="H31" i="1"/>
  <c r="E31" i="1"/>
  <c r="J30" i="1"/>
  <c r="I30" i="1"/>
  <c r="K30" i="1" s="1"/>
  <c r="P30" i="1" s="1"/>
  <c r="H30" i="1"/>
  <c r="E30" i="1"/>
  <c r="J29" i="1"/>
  <c r="H29" i="1"/>
  <c r="E29" i="1"/>
  <c r="H28" i="1"/>
  <c r="J27" i="1"/>
  <c r="H27" i="1"/>
  <c r="E27" i="1"/>
  <c r="J26" i="1"/>
  <c r="H26" i="1"/>
  <c r="E26" i="1"/>
  <c r="J25" i="1"/>
  <c r="H25" i="1"/>
  <c r="E25" i="1"/>
  <c r="J23" i="1"/>
  <c r="H23" i="1"/>
  <c r="E23" i="1"/>
  <c r="H22" i="1"/>
  <c r="G22" i="1"/>
  <c r="E22" i="1"/>
  <c r="N21" i="1"/>
  <c r="M21" i="1"/>
  <c r="L21" i="1"/>
  <c r="H21" i="1"/>
  <c r="E21" i="1"/>
  <c r="O20" i="1"/>
  <c r="J20" i="1"/>
  <c r="I20" i="1"/>
  <c r="H20" i="1"/>
  <c r="K20" i="1" s="1"/>
  <c r="P20" i="1" s="1"/>
  <c r="E20" i="1"/>
  <c r="N19" i="1"/>
  <c r="M19" i="1"/>
  <c r="L19" i="1"/>
  <c r="J19" i="1"/>
  <c r="H19" i="1"/>
  <c r="E19" i="1"/>
  <c r="N18" i="1"/>
  <c r="M18" i="1"/>
  <c r="L18" i="1"/>
  <c r="H18" i="1"/>
  <c r="G18" i="1"/>
  <c r="E18" i="1"/>
  <c r="N17" i="1"/>
  <c r="M17" i="1"/>
  <c r="L17" i="1"/>
  <c r="E17" i="1"/>
  <c r="O16" i="1"/>
  <c r="E16" i="1"/>
  <c r="N15" i="1"/>
  <c r="M15" i="1"/>
  <c r="L15" i="1"/>
  <c r="H15" i="1"/>
  <c r="E15" i="1"/>
  <c r="N14" i="1"/>
  <c r="M14" i="1"/>
  <c r="L14" i="1"/>
  <c r="H14" i="1"/>
  <c r="E14" i="1"/>
  <c r="N13" i="1"/>
  <c r="M13" i="1"/>
  <c r="L13" i="1"/>
  <c r="H13" i="1"/>
  <c r="E13" i="1"/>
  <c r="E12" i="1"/>
  <c r="E11" i="1"/>
  <c r="N10" i="1"/>
  <c r="M10" i="1"/>
  <c r="L10" i="1"/>
  <c r="H10" i="1"/>
  <c r="E10" i="1"/>
  <c r="N9" i="1"/>
  <c r="M9" i="1"/>
  <c r="L9" i="1"/>
  <c r="H9" i="1"/>
  <c r="G9" i="1"/>
  <c r="E9" i="1"/>
  <c r="N8" i="1"/>
  <c r="M8" i="1"/>
  <c r="L8" i="1"/>
  <c r="H8" i="1"/>
  <c r="G8" i="1"/>
  <c r="E8" i="1"/>
  <c r="O18" i="1" l="1"/>
  <c r="H48" i="1"/>
  <c r="O10" i="1"/>
  <c r="O14" i="1"/>
  <c r="O8" i="1"/>
  <c r="O19" i="1"/>
  <c r="O13" i="1"/>
  <c r="O17" i="1"/>
  <c r="O21" i="1"/>
  <c r="M48" i="1"/>
  <c r="O15" i="1"/>
  <c r="N48" i="1"/>
  <c r="O9" i="1"/>
  <c r="O48" i="1" s="1"/>
  <c r="Q25" i="1"/>
  <c r="Q47" i="1"/>
  <c r="L48" i="1"/>
  <c r="K45" i="1"/>
  <c r="G45" i="1"/>
  <c r="I43" i="1"/>
  <c r="K43" i="1" s="1"/>
  <c r="P43" i="1" s="1"/>
  <c r="G41" i="1"/>
  <c r="G40" i="1"/>
  <c r="G39" i="1"/>
  <c r="I37" i="1"/>
  <c r="K37" i="1" s="1"/>
  <c r="P37" i="1" s="1"/>
  <c r="I35" i="1"/>
  <c r="K35" i="1" s="1"/>
  <c r="P35" i="1" s="1"/>
  <c r="G33" i="1"/>
  <c r="I32" i="1"/>
  <c r="G31" i="1"/>
  <c r="I29" i="1"/>
  <c r="K29" i="1" s="1"/>
  <c r="P29" i="1" s="1"/>
  <c r="I27" i="1"/>
  <c r="K27" i="1" s="1"/>
  <c r="P27" i="1" s="1"/>
  <c r="I26" i="1"/>
  <c r="K26" i="1" s="1"/>
  <c r="P26" i="1" s="1"/>
  <c r="I25" i="1"/>
  <c r="K25" i="1" s="1"/>
  <c r="P25" i="1" s="1"/>
  <c r="I23" i="1"/>
  <c r="K23" i="1" s="1"/>
  <c r="P23" i="1" s="1"/>
  <c r="G21" i="1"/>
  <c r="I19" i="1"/>
  <c r="K19" i="1" s="1"/>
  <c r="P19" i="1" s="1"/>
  <c r="G16" i="1"/>
  <c r="G15" i="1"/>
  <c r="G14" i="1"/>
  <c r="G13" i="1"/>
  <c r="C52" i="1"/>
  <c r="I45" i="1"/>
  <c r="I36" i="1"/>
  <c r="I31" i="1"/>
  <c r="K31" i="1" s="1"/>
  <c r="G29" i="1"/>
  <c r="G26" i="1"/>
  <c r="G23" i="1"/>
  <c r="G19" i="1"/>
  <c r="I47" i="1"/>
  <c r="K47" i="1" s="1"/>
  <c r="P47" i="1" s="1"/>
  <c r="I46" i="1"/>
  <c r="G44" i="1"/>
  <c r="I42" i="1"/>
  <c r="K42" i="1" s="1"/>
  <c r="P42" i="1" s="1"/>
  <c r="G38" i="1"/>
  <c r="I34" i="1"/>
  <c r="G30" i="1"/>
  <c r="I22" i="1"/>
  <c r="G20" i="1"/>
  <c r="I18" i="1"/>
  <c r="G17" i="1"/>
  <c r="I10" i="1"/>
  <c r="K10" i="1" s="1"/>
  <c r="I9" i="1"/>
  <c r="I8" i="1"/>
  <c r="G43" i="1"/>
  <c r="I41" i="1"/>
  <c r="K41" i="1" s="1"/>
  <c r="I40" i="1"/>
  <c r="K40" i="1" s="1"/>
  <c r="I39" i="1"/>
  <c r="G37" i="1"/>
  <c r="G35" i="1"/>
  <c r="I33" i="1"/>
  <c r="K33" i="1" s="1"/>
  <c r="I28" i="1"/>
  <c r="G27" i="1"/>
  <c r="G25" i="1"/>
  <c r="I21" i="1"/>
  <c r="G10" i="1"/>
  <c r="K21" i="1"/>
  <c r="Q27" i="1"/>
  <c r="G42" i="1"/>
  <c r="Q43" i="1"/>
  <c r="Q44" i="1"/>
  <c r="Q35" i="1"/>
  <c r="Q37" i="1"/>
  <c r="G11" i="1"/>
  <c r="G48" i="1" s="1"/>
  <c r="I13" i="1"/>
  <c r="K13" i="1" s="1"/>
  <c r="P13" i="1" s="1"/>
  <c r="Q13" i="1" s="1"/>
  <c r="I14" i="1"/>
  <c r="K14" i="1" s="1"/>
  <c r="I15" i="1"/>
  <c r="K15" i="1" s="1"/>
  <c r="P15" i="1" s="1"/>
  <c r="Q15" i="1" s="1"/>
  <c r="Q20" i="1"/>
  <c r="Q29" i="1"/>
  <c r="Q30" i="1"/>
  <c r="I38" i="1"/>
  <c r="K38" i="1" s="1"/>
  <c r="J13" i="1"/>
  <c r="J14" i="1"/>
  <c r="J15" i="1"/>
  <c r="J21" i="1"/>
  <c r="J28" i="1"/>
  <c r="J31" i="1"/>
  <c r="J33" i="1"/>
  <c r="J36" i="1"/>
  <c r="J39" i="1"/>
  <c r="K39" i="1" s="1"/>
  <c r="J40" i="1"/>
  <c r="J41" i="1"/>
  <c r="J45" i="1"/>
  <c r="D52" i="1"/>
  <c r="E52" i="1" s="1"/>
  <c r="J8" i="1"/>
  <c r="J9" i="1"/>
  <c r="J10" i="1"/>
  <c r="J18" i="1"/>
  <c r="K18" i="1" s="1"/>
  <c r="J22" i="1"/>
  <c r="J34" i="1"/>
  <c r="J42" i="1"/>
  <c r="J46" i="1"/>
  <c r="P18" i="1" l="1"/>
  <c r="Q18" i="1" s="1"/>
  <c r="P14" i="1"/>
  <c r="Q14" i="1" s="1"/>
  <c r="P10" i="1"/>
  <c r="Q10" i="1" s="1"/>
  <c r="J48" i="1"/>
  <c r="Q39" i="1"/>
  <c r="P39" i="1"/>
  <c r="P38" i="1"/>
  <c r="Q38" i="1"/>
  <c r="Q33" i="1"/>
  <c r="P33" i="1"/>
  <c r="Q40" i="1"/>
  <c r="P40" i="1"/>
  <c r="Q41" i="1"/>
  <c r="P41" i="1"/>
  <c r="Q31" i="1"/>
  <c r="P31" i="1"/>
  <c r="K22" i="1"/>
  <c r="Q21" i="1"/>
  <c r="P21" i="1"/>
  <c r="K8" i="1"/>
  <c r="I48" i="1"/>
  <c r="K34" i="1"/>
  <c r="K46" i="1"/>
  <c r="Q23" i="1"/>
  <c r="Q19" i="1"/>
  <c r="Q45" i="1"/>
  <c r="P45" i="1"/>
  <c r="Q26" i="1"/>
  <c r="Q42" i="1"/>
  <c r="K9" i="1"/>
  <c r="P9" i="1" s="1"/>
  <c r="Q9" i="1" s="1"/>
  <c r="K48" i="1" l="1"/>
  <c r="P8" i="1"/>
  <c r="P34" i="1"/>
  <c r="Q34" i="1"/>
  <c r="P46" i="1"/>
  <c r="Q46" i="1"/>
  <c r="P22" i="1"/>
  <c r="Q22" i="1"/>
  <c r="P48" i="1" l="1"/>
  <c r="Q8" i="1"/>
  <c r="Q48" i="1" s="1"/>
</calcChain>
</file>

<file path=xl/sharedStrings.xml><?xml version="1.0" encoding="utf-8"?>
<sst xmlns="http://schemas.openxmlformats.org/spreadsheetml/2006/main" count="75" uniqueCount="54">
  <si>
    <t>Montana-Dakota Utilities Co.</t>
  </si>
  <si>
    <t>Gas Administration and Promotion Allocation</t>
  </si>
  <si>
    <t>% Program's</t>
  </si>
  <si>
    <t>Incentives</t>
  </si>
  <si>
    <t>Total</t>
  </si>
  <si>
    <t>Total Admin</t>
  </si>
  <si>
    <t>to Total</t>
  </si>
  <si>
    <t>Admin Allocated</t>
  </si>
  <si>
    <t>Debit Card Cost</t>
  </si>
  <si>
    <t>Debit Card</t>
  </si>
  <si>
    <t>&amp; Operating</t>
  </si>
  <si>
    <t>Program</t>
  </si>
  <si>
    <t>Year 1</t>
  </si>
  <si>
    <t>Year 2</t>
  </si>
  <si>
    <t>Year 3</t>
  </si>
  <si>
    <t>Excl Ed</t>
  </si>
  <si>
    <t>Cost</t>
  </si>
  <si>
    <t>Costs</t>
  </si>
  <si>
    <t>Residential Programs</t>
  </si>
  <si>
    <t>Furnace Tier 1 (92-94% AFUE)</t>
  </si>
  <si>
    <t>Furnace Tier 2 (95% AFUE Min) - New</t>
  </si>
  <si>
    <t>Furnace Tier 2 (95% AFUE Min) - Repl.</t>
  </si>
  <si>
    <t>Boiler Tier 1 (85% AFUE)</t>
  </si>
  <si>
    <t>Boiler (90% AFUE)</t>
  </si>
  <si>
    <t>Furnace Tune-up</t>
  </si>
  <si>
    <t>Water Heating Tier 1 (.62 EF)</t>
  </si>
  <si>
    <t>Water Heating Tier 2 (.67 EF)</t>
  </si>
  <si>
    <t>Attic Insulation</t>
  </si>
  <si>
    <t>Retrofit Bundle</t>
  </si>
  <si>
    <t>New Home Bundle</t>
  </si>
  <si>
    <t>Programmable Thermostats</t>
  </si>
  <si>
    <t>Commercial Programs</t>
  </si>
  <si>
    <t>Hot Water Boiler Tier 1 (85% AFUE)</t>
  </si>
  <si>
    <t>Hot Water Boiler Tier 2 (90% AFUE)</t>
  </si>
  <si>
    <t>LP &amp; HP Steam Boilers</t>
  </si>
  <si>
    <t>Water Heating (.64 EF &lt; 50 Gallon)</t>
  </si>
  <si>
    <t>Water Heating (Storage 88% Cond)</t>
  </si>
  <si>
    <t>Custom Efficiency</t>
  </si>
  <si>
    <t>Total Incentives</t>
  </si>
  <si>
    <t>Customer Education &amp; Outreach</t>
  </si>
  <si>
    <t>Energy Audit Program Costs</t>
  </si>
  <si>
    <t>Total Program Costs</t>
  </si>
  <si>
    <t>DO NOT PRINT - Energy Star Home - not filing</t>
  </si>
  <si>
    <t>Low Flow Showerheads</t>
  </si>
  <si>
    <t>New Residential Program 4 - not filing</t>
  </si>
  <si>
    <t>New Residential Program 5 - not filing</t>
  </si>
  <si>
    <t>Level 1</t>
  </si>
  <si>
    <t>Level 2</t>
  </si>
  <si>
    <t>Level 3</t>
  </si>
  <si>
    <t>New Commercial Program 1 - not filing</t>
  </si>
  <si>
    <t>New Commercial Program 2 - not filing</t>
  </si>
  <si>
    <t>New Commercial Program 3 - not filing</t>
  </si>
  <si>
    <t>New Commercial Program 4 - not filing</t>
  </si>
  <si>
    <t>New Commercial Program 5 - not filing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</si>
</sst>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&quot;$&quot;* #,##0_);_(&quot;$&quot;* \(#,##0\);_(&quot;$&quot;* &quot;-&quot;??_);_(@_)"/>
    <numFmt numFmtId="166" formatCode="_(* #,##0_);_(* \(#,##0\);_(* &quot;-&quot;?_);_(@_)"/>
    <numFmt numFmtId="167" formatCode="_(* #,##0_);_(* \(#,##0\);_(* &quot;-&quot;??_);_(@_)"/>
    <numFmt numFmtId="168" formatCode="0.000"/>
  </numFmts>
  <fonts count="8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FF00"/>
      <name val="Arial"/>
      <family val="2"/>
    </font>
    <font>
      <sz val="11"/>
      <color indexed="8"/>
      <name val="Calibri"/>
      <family val="2"/>
    </font>
    <font>
      <sz val="10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37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2" fillId="0" borderId="0"/>
    <xf numFmtId="0" fontId="4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2" borderId="0" applyNumberFormat="0" applyAlignment="0">
      <alignment horizontal="right"/>
    </xf>
    <xf numFmtId="0" fontId="2" fillId="3" borderId="0" applyNumberFormat="0" applyAlignment="0"/>
    <xf numFmtId="0" fontId="7" fillId="0" borderId="0"/>
    <xf numFmtId="0" fontId="4" fillId="0" borderId="0"/>
    <xf numFmtId="0" fontId="2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3" applyFont="1" applyFill="1"/>
    <xf numFmtId="0" fontId="2" fillId="0" borderId="0" xfId="3" applyFont="1" applyFill="1" applyAlignment="1"/>
    <xf numFmtId="0" fontId="2" fillId="0" borderId="0" xfId="3" applyFont="1" applyFill="1" applyAlignment="1">
      <alignment horizontal="center"/>
    </xf>
    <xf numFmtId="0" fontId="2" fillId="0" borderId="0" xfId="3" applyFont="1" applyFill="1" applyBorder="1"/>
    <xf numFmtId="0" fontId="2" fillId="0" borderId="0" xfId="3" applyFont="1" applyFill="1" applyAlignment="1">
      <alignment horizontal="centerContinuous"/>
    </xf>
    <xf numFmtId="0" fontId="2" fillId="0" borderId="0" xfId="3" applyFont="1" applyFill="1" applyBorder="1" applyAlignment="1">
      <alignment horizontal="center"/>
    </xf>
    <xf numFmtId="0" fontId="2" fillId="0" borderId="1" xfId="3" applyFont="1" applyFill="1" applyBorder="1" applyAlignment="1">
      <alignment horizontal="centerContinuous"/>
    </xf>
    <xf numFmtId="0" fontId="2" fillId="0" borderId="2" xfId="3" applyFont="1" applyFill="1" applyBorder="1" applyAlignment="1">
      <alignment horizontal="center"/>
    </xf>
    <xf numFmtId="0" fontId="2" fillId="0" borderId="1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/>
    </xf>
    <xf numFmtId="0" fontId="1" fillId="0" borderId="0" xfId="4" applyFont="1" applyFill="1"/>
    <xf numFmtId="6" fontId="2" fillId="0" borderId="0" xfId="5" applyNumberFormat="1" applyFont="1" applyFill="1" applyAlignment="1">
      <alignment horizontal="right"/>
    </xf>
    <xf numFmtId="164" fontId="2" fillId="0" borderId="0" xfId="6" applyNumberFormat="1" applyFont="1" applyFill="1" applyAlignment="1">
      <alignment horizontal="center"/>
    </xf>
    <xf numFmtId="9" fontId="2" fillId="0" borderId="0" xfId="6" applyFont="1" applyFill="1"/>
    <xf numFmtId="38" fontId="2" fillId="0" borderId="0" xfId="3" applyNumberFormat="1" applyFont="1" applyFill="1"/>
    <xf numFmtId="6" fontId="2" fillId="0" borderId="0" xfId="3" applyNumberFormat="1" applyFont="1" applyFill="1"/>
    <xf numFmtId="38" fontId="2" fillId="0" borderId="0" xfId="5" applyNumberFormat="1" applyFont="1" applyFill="1" applyAlignment="1"/>
    <xf numFmtId="164" fontId="2" fillId="0" borderId="0" xfId="6" applyNumberFormat="1" applyFont="1" applyFill="1" applyBorder="1" applyAlignment="1">
      <alignment horizontal="center"/>
    </xf>
    <xf numFmtId="37" fontId="2" fillId="0" borderId="0" xfId="3" applyNumberFormat="1" applyFont="1" applyFill="1"/>
    <xf numFmtId="38" fontId="2" fillId="0" borderId="0" xfId="3" applyNumberFormat="1" applyFont="1" applyFill="1" applyBorder="1"/>
    <xf numFmtId="9" fontId="2" fillId="0" borderId="0" xfId="6" applyFont="1" applyFill="1" applyBorder="1" applyAlignment="1">
      <alignment horizontal="center"/>
    </xf>
    <xf numFmtId="0" fontId="3" fillId="0" borderId="0" xfId="3" applyFont="1" applyFill="1"/>
    <xf numFmtId="0" fontId="2" fillId="0" borderId="0" xfId="3" applyFont="1" applyFill="1" applyAlignment="1">
      <alignment horizontal="left" indent="2"/>
    </xf>
    <xf numFmtId="0" fontId="2" fillId="0" borderId="3" xfId="3" applyFont="1" applyFill="1" applyBorder="1"/>
    <xf numFmtId="38" fontId="2" fillId="0" borderId="3" xfId="3" applyNumberFormat="1" applyFont="1" applyFill="1" applyBorder="1"/>
    <xf numFmtId="38" fontId="2" fillId="0" borderId="3" xfId="5" applyNumberFormat="1" applyFont="1" applyFill="1" applyBorder="1"/>
    <xf numFmtId="165" fontId="2" fillId="0" borderId="0" xfId="3" applyNumberFormat="1" applyFont="1" applyFill="1" applyBorder="1"/>
    <xf numFmtId="9" fontId="2" fillId="0" borderId="4" xfId="3" applyNumberFormat="1" applyFont="1" applyFill="1" applyBorder="1"/>
    <xf numFmtId="38" fontId="2" fillId="0" borderId="4" xfId="3" applyNumberFormat="1" applyFont="1" applyFill="1" applyBorder="1"/>
    <xf numFmtId="5" fontId="2" fillId="0" borderId="4" xfId="2" applyFont="1" applyFill="1" applyBorder="1"/>
    <xf numFmtId="0" fontId="2" fillId="0" borderId="0" xfId="3" applyFont="1" applyFill="1" applyAlignment="1">
      <alignment horizontal="right"/>
    </xf>
    <xf numFmtId="5" fontId="2" fillId="0" borderId="0" xfId="3" applyNumberFormat="1" applyFont="1" applyFill="1" applyBorder="1"/>
    <xf numFmtId="0" fontId="2" fillId="0" borderId="0" xfId="3" applyFont="1" applyFill="1" applyBorder="1" applyAlignment="1">
      <alignment horizontal="right"/>
    </xf>
    <xf numFmtId="166" fontId="2" fillId="0" borderId="0" xfId="3" applyNumberFormat="1" applyFont="1" applyFill="1" applyBorder="1"/>
    <xf numFmtId="166" fontId="2" fillId="0" borderId="0" xfId="3" applyNumberFormat="1" applyFont="1" applyFill="1"/>
    <xf numFmtId="167" fontId="2" fillId="0" borderId="4" xfId="3" applyNumberFormat="1" applyFont="1" applyFill="1" applyBorder="1"/>
    <xf numFmtId="5" fontId="2" fillId="0" borderId="0" xfId="3" applyNumberFormat="1" applyFont="1" applyFill="1"/>
    <xf numFmtId="167" fontId="2" fillId="0" borderId="0" xfId="3" applyNumberFormat="1" applyFont="1" applyFill="1" applyBorder="1"/>
    <xf numFmtId="3" fontId="2" fillId="0" borderId="0" xfId="3" applyNumberFormat="1" applyFont="1" applyFill="1"/>
    <xf numFmtId="7" fontId="2" fillId="0" borderId="0" xfId="2" applyNumberFormat="1" applyFont="1" applyFill="1"/>
    <xf numFmtId="9" fontId="2" fillId="0" borderId="0" xfId="6" applyFont="1" applyFill="1" applyBorder="1"/>
    <xf numFmtId="5" fontId="2" fillId="0" borderId="0" xfId="2" applyFont="1" applyFill="1" applyBorder="1"/>
    <xf numFmtId="37" fontId="2" fillId="0" borderId="0" xfId="3" applyNumberFormat="1" applyFont="1" applyFill="1" applyBorder="1"/>
    <xf numFmtId="0" fontId="2" fillId="0" borderId="0" xfId="4" applyFont="1" applyFill="1" applyBorder="1"/>
    <xf numFmtId="0" fontId="2" fillId="0" borderId="0" xfId="4" applyFont="1" applyFill="1" applyBorder="1" applyAlignment="1">
      <alignment horizontal="center"/>
    </xf>
    <xf numFmtId="38" fontId="2" fillId="0" borderId="0" xfId="4" applyNumberFormat="1" applyFont="1" applyFill="1" applyBorder="1" applyAlignment="1"/>
    <xf numFmtId="0" fontId="5" fillId="0" borderId="0" xfId="4" applyFont="1" applyFill="1" applyBorder="1" applyAlignment="1">
      <alignment horizontal="center"/>
    </xf>
    <xf numFmtId="38" fontId="5" fillId="0" borderId="0" xfId="4" applyNumberFormat="1" applyFont="1" applyFill="1" applyBorder="1" applyAlignment="1"/>
    <xf numFmtId="3" fontId="2" fillId="0" borderId="0" xfId="1" applyNumberFormat="1" applyFont="1" applyFill="1" applyBorder="1"/>
    <xf numFmtId="37" fontId="2" fillId="0" borderId="0" xfId="1" applyFont="1" applyFill="1" applyBorder="1"/>
    <xf numFmtId="168" fontId="2" fillId="0" borderId="0" xfId="3" applyNumberFormat="1" applyFont="1" applyFill="1" applyBorder="1"/>
  </cellXfs>
  <cellStyles count="19">
    <cellStyle name="Comma" xfId="1" builtinId="3"/>
    <cellStyle name="Comma 2" xfId="7"/>
    <cellStyle name="Comma_SD Gas Program Analysis 2008" xfId="5"/>
    <cellStyle name="Currency" xfId="2" builtinId="4"/>
    <cellStyle name="Currency 2" xfId="8"/>
    <cellStyle name="Currency 2 2" xfId="9"/>
    <cellStyle name="Currency 3" xfId="10"/>
    <cellStyle name="Data Field" xfId="11"/>
    <cellStyle name="Data Name" xfId="12"/>
    <cellStyle name="Normal" xfId="0" builtinId="0"/>
    <cellStyle name="Normal 2" xfId="13"/>
    <cellStyle name="Normal 3" xfId="4"/>
    <cellStyle name="Normal 3 2" xfId="14"/>
    <cellStyle name="Normal 4" xfId="15"/>
    <cellStyle name="Normal 4 2" xfId="3"/>
    <cellStyle name="Normal 5" xfId="16"/>
    <cellStyle name="Normal 5 2" xfId="17"/>
    <cellStyle name="Percent 2" xfId="6"/>
    <cellStyle name="Percent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liant%20IPL%202006-07%20Elect%20Gas%20Plan\Gas%20BC\Low%20Incom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berlet\Local%20Settings\Temporary%20Internet%20Files\Content.Outlook\CHRY8TOE\2010%20DSM%20BEN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ce Replacement"/>
      <sheetName val="Furnace Tune-up"/>
      <sheetName val="Water Heater Measures"/>
      <sheetName val="Water Heater Replacement"/>
      <sheetName val="Administrative Cost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Summary"/>
      <sheetName val="Gas Summary"/>
      <sheetName val="Programs Ratio Summary"/>
      <sheetName val="Input Table Summary B-1"/>
      <sheetName val="Model Template"/>
      <sheetName val="2010 DSM BENCOSTs"/>
    </sheetNames>
    <definedNames>
      <definedName name="PC_Main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3"/>
  <sheetViews>
    <sheetView showGridLines="0" tabSelected="1" zoomScale="90" zoomScaleNormal="90" workbookViewId="0">
      <selection activeCell="P51" sqref="P51"/>
    </sheetView>
  </sheetViews>
  <sheetFormatPr defaultRowHeight="13.2"/>
  <cols>
    <col min="1" max="1" width="36.33203125" style="1" customWidth="1"/>
    <col min="2" max="2" width="11.109375" style="1" bestFit="1" customWidth="1"/>
    <col min="3" max="3" width="10.44140625" style="1" bestFit="1" customWidth="1"/>
    <col min="4" max="5" width="9.5546875" style="1" bestFit="1" customWidth="1"/>
    <col min="6" max="6" width="2.88671875" style="1" customWidth="1"/>
    <col min="7" max="7" width="13.44140625" style="1" hidden="1" customWidth="1"/>
    <col min="8" max="10" width="7.6640625" style="1" bestFit="1" customWidth="1"/>
    <col min="11" max="11" width="11.44140625" style="1" hidden="1" customWidth="1"/>
    <col min="12" max="13" width="7.6640625" style="1" hidden="1" customWidth="1"/>
    <col min="14" max="14" width="8.88671875" style="1" hidden="1" customWidth="1"/>
    <col min="15" max="15" width="10.44140625" style="1" hidden="1" customWidth="1"/>
    <col min="16" max="16" width="11.44140625" style="1" bestFit="1" customWidth="1"/>
    <col min="17" max="17" width="10" style="1" bestFit="1" customWidth="1"/>
    <col min="18" max="18" width="1.44140625" style="1" customWidth="1"/>
    <col min="19" max="261" width="9.109375" style="1"/>
    <col min="262" max="262" width="47.33203125" style="1" bestFit="1" customWidth="1"/>
    <col min="263" max="263" width="15" style="1" customWidth="1"/>
    <col min="264" max="264" width="14.6640625" style="1" customWidth="1"/>
    <col min="265" max="265" width="14.5546875" style="1" bestFit="1" customWidth="1"/>
    <col min="266" max="266" width="9.109375" style="1"/>
    <col min="267" max="267" width="21.88671875" style="1" customWidth="1"/>
    <col min="268" max="268" width="7.44140625" style="1" bestFit="1" customWidth="1"/>
    <col min="269" max="269" width="10.109375" style="1" bestFit="1" customWidth="1"/>
    <col min="270" max="517" width="9.109375" style="1"/>
    <col min="518" max="518" width="47.33203125" style="1" bestFit="1" customWidth="1"/>
    <col min="519" max="519" width="15" style="1" customWidth="1"/>
    <col min="520" max="520" width="14.6640625" style="1" customWidth="1"/>
    <col min="521" max="521" width="14.5546875" style="1" bestFit="1" customWidth="1"/>
    <col min="522" max="522" width="9.109375" style="1"/>
    <col min="523" max="523" width="21.88671875" style="1" customWidth="1"/>
    <col min="524" max="524" width="7.44140625" style="1" bestFit="1" customWidth="1"/>
    <col min="525" max="525" width="10.109375" style="1" bestFit="1" customWidth="1"/>
    <col min="526" max="773" width="9.109375" style="1"/>
    <col min="774" max="774" width="47.33203125" style="1" bestFit="1" customWidth="1"/>
    <col min="775" max="775" width="15" style="1" customWidth="1"/>
    <col min="776" max="776" width="14.6640625" style="1" customWidth="1"/>
    <col min="777" max="777" width="14.5546875" style="1" bestFit="1" customWidth="1"/>
    <col min="778" max="778" width="9.109375" style="1"/>
    <col min="779" max="779" width="21.88671875" style="1" customWidth="1"/>
    <col min="780" max="780" width="7.44140625" style="1" bestFit="1" customWidth="1"/>
    <col min="781" max="781" width="10.109375" style="1" bestFit="1" customWidth="1"/>
    <col min="782" max="1029" width="9.109375" style="1"/>
    <col min="1030" max="1030" width="47.33203125" style="1" bestFit="1" customWidth="1"/>
    <col min="1031" max="1031" width="15" style="1" customWidth="1"/>
    <col min="1032" max="1032" width="14.6640625" style="1" customWidth="1"/>
    <col min="1033" max="1033" width="14.5546875" style="1" bestFit="1" customWidth="1"/>
    <col min="1034" max="1034" width="9.109375" style="1"/>
    <col min="1035" max="1035" width="21.88671875" style="1" customWidth="1"/>
    <col min="1036" max="1036" width="7.44140625" style="1" bestFit="1" customWidth="1"/>
    <col min="1037" max="1037" width="10.109375" style="1" bestFit="1" customWidth="1"/>
    <col min="1038" max="1285" width="9.109375" style="1"/>
    <col min="1286" max="1286" width="47.33203125" style="1" bestFit="1" customWidth="1"/>
    <col min="1287" max="1287" width="15" style="1" customWidth="1"/>
    <col min="1288" max="1288" width="14.6640625" style="1" customWidth="1"/>
    <col min="1289" max="1289" width="14.5546875" style="1" bestFit="1" customWidth="1"/>
    <col min="1290" max="1290" width="9.109375" style="1"/>
    <col min="1291" max="1291" width="21.88671875" style="1" customWidth="1"/>
    <col min="1292" max="1292" width="7.44140625" style="1" bestFit="1" customWidth="1"/>
    <col min="1293" max="1293" width="10.109375" style="1" bestFit="1" customWidth="1"/>
    <col min="1294" max="1541" width="9.109375" style="1"/>
    <col min="1542" max="1542" width="47.33203125" style="1" bestFit="1" customWidth="1"/>
    <col min="1543" max="1543" width="15" style="1" customWidth="1"/>
    <col min="1544" max="1544" width="14.6640625" style="1" customWidth="1"/>
    <col min="1545" max="1545" width="14.5546875" style="1" bestFit="1" customWidth="1"/>
    <col min="1546" max="1546" width="9.109375" style="1"/>
    <col min="1547" max="1547" width="21.88671875" style="1" customWidth="1"/>
    <col min="1548" max="1548" width="7.44140625" style="1" bestFit="1" customWidth="1"/>
    <col min="1549" max="1549" width="10.109375" style="1" bestFit="1" customWidth="1"/>
    <col min="1550" max="1797" width="9.109375" style="1"/>
    <col min="1798" max="1798" width="47.33203125" style="1" bestFit="1" customWidth="1"/>
    <col min="1799" max="1799" width="15" style="1" customWidth="1"/>
    <col min="1800" max="1800" width="14.6640625" style="1" customWidth="1"/>
    <col min="1801" max="1801" width="14.5546875" style="1" bestFit="1" customWidth="1"/>
    <col min="1802" max="1802" width="9.109375" style="1"/>
    <col min="1803" max="1803" width="21.88671875" style="1" customWidth="1"/>
    <col min="1804" max="1804" width="7.44140625" style="1" bestFit="1" customWidth="1"/>
    <col min="1805" max="1805" width="10.109375" style="1" bestFit="1" customWidth="1"/>
    <col min="1806" max="2053" width="9.109375" style="1"/>
    <col min="2054" max="2054" width="47.33203125" style="1" bestFit="1" customWidth="1"/>
    <col min="2055" max="2055" width="15" style="1" customWidth="1"/>
    <col min="2056" max="2056" width="14.6640625" style="1" customWidth="1"/>
    <col min="2057" max="2057" width="14.5546875" style="1" bestFit="1" customWidth="1"/>
    <col min="2058" max="2058" width="9.109375" style="1"/>
    <col min="2059" max="2059" width="21.88671875" style="1" customWidth="1"/>
    <col min="2060" max="2060" width="7.44140625" style="1" bestFit="1" customWidth="1"/>
    <col min="2061" max="2061" width="10.109375" style="1" bestFit="1" customWidth="1"/>
    <col min="2062" max="2309" width="9.109375" style="1"/>
    <col min="2310" max="2310" width="47.33203125" style="1" bestFit="1" customWidth="1"/>
    <col min="2311" max="2311" width="15" style="1" customWidth="1"/>
    <col min="2312" max="2312" width="14.6640625" style="1" customWidth="1"/>
    <col min="2313" max="2313" width="14.5546875" style="1" bestFit="1" customWidth="1"/>
    <col min="2314" max="2314" width="9.109375" style="1"/>
    <col min="2315" max="2315" width="21.88671875" style="1" customWidth="1"/>
    <col min="2316" max="2316" width="7.44140625" style="1" bestFit="1" customWidth="1"/>
    <col min="2317" max="2317" width="10.109375" style="1" bestFit="1" customWidth="1"/>
    <col min="2318" max="2565" width="9.109375" style="1"/>
    <col min="2566" max="2566" width="47.33203125" style="1" bestFit="1" customWidth="1"/>
    <col min="2567" max="2567" width="15" style="1" customWidth="1"/>
    <col min="2568" max="2568" width="14.6640625" style="1" customWidth="1"/>
    <col min="2569" max="2569" width="14.5546875" style="1" bestFit="1" customWidth="1"/>
    <col min="2570" max="2570" width="9.109375" style="1"/>
    <col min="2571" max="2571" width="21.88671875" style="1" customWidth="1"/>
    <col min="2572" max="2572" width="7.44140625" style="1" bestFit="1" customWidth="1"/>
    <col min="2573" max="2573" width="10.109375" style="1" bestFit="1" customWidth="1"/>
    <col min="2574" max="2821" width="9.109375" style="1"/>
    <col min="2822" max="2822" width="47.33203125" style="1" bestFit="1" customWidth="1"/>
    <col min="2823" max="2823" width="15" style="1" customWidth="1"/>
    <col min="2824" max="2824" width="14.6640625" style="1" customWidth="1"/>
    <col min="2825" max="2825" width="14.5546875" style="1" bestFit="1" customWidth="1"/>
    <col min="2826" max="2826" width="9.109375" style="1"/>
    <col min="2827" max="2827" width="21.88671875" style="1" customWidth="1"/>
    <col min="2828" max="2828" width="7.44140625" style="1" bestFit="1" customWidth="1"/>
    <col min="2829" max="2829" width="10.109375" style="1" bestFit="1" customWidth="1"/>
    <col min="2830" max="3077" width="9.109375" style="1"/>
    <col min="3078" max="3078" width="47.33203125" style="1" bestFit="1" customWidth="1"/>
    <col min="3079" max="3079" width="15" style="1" customWidth="1"/>
    <col min="3080" max="3080" width="14.6640625" style="1" customWidth="1"/>
    <col min="3081" max="3081" width="14.5546875" style="1" bestFit="1" customWidth="1"/>
    <col min="3082" max="3082" width="9.109375" style="1"/>
    <col min="3083" max="3083" width="21.88671875" style="1" customWidth="1"/>
    <col min="3084" max="3084" width="7.44140625" style="1" bestFit="1" customWidth="1"/>
    <col min="3085" max="3085" width="10.109375" style="1" bestFit="1" customWidth="1"/>
    <col min="3086" max="3333" width="9.109375" style="1"/>
    <col min="3334" max="3334" width="47.33203125" style="1" bestFit="1" customWidth="1"/>
    <col min="3335" max="3335" width="15" style="1" customWidth="1"/>
    <col min="3336" max="3336" width="14.6640625" style="1" customWidth="1"/>
    <col min="3337" max="3337" width="14.5546875" style="1" bestFit="1" customWidth="1"/>
    <col min="3338" max="3338" width="9.109375" style="1"/>
    <col min="3339" max="3339" width="21.88671875" style="1" customWidth="1"/>
    <col min="3340" max="3340" width="7.44140625" style="1" bestFit="1" customWidth="1"/>
    <col min="3341" max="3341" width="10.109375" style="1" bestFit="1" customWidth="1"/>
    <col min="3342" max="3589" width="9.109375" style="1"/>
    <col min="3590" max="3590" width="47.33203125" style="1" bestFit="1" customWidth="1"/>
    <col min="3591" max="3591" width="15" style="1" customWidth="1"/>
    <col min="3592" max="3592" width="14.6640625" style="1" customWidth="1"/>
    <col min="3593" max="3593" width="14.5546875" style="1" bestFit="1" customWidth="1"/>
    <col min="3594" max="3594" width="9.109375" style="1"/>
    <col min="3595" max="3595" width="21.88671875" style="1" customWidth="1"/>
    <col min="3596" max="3596" width="7.44140625" style="1" bestFit="1" customWidth="1"/>
    <col min="3597" max="3597" width="10.109375" style="1" bestFit="1" customWidth="1"/>
    <col min="3598" max="3845" width="9.109375" style="1"/>
    <col min="3846" max="3846" width="47.33203125" style="1" bestFit="1" customWidth="1"/>
    <col min="3847" max="3847" width="15" style="1" customWidth="1"/>
    <col min="3848" max="3848" width="14.6640625" style="1" customWidth="1"/>
    <col min="3849" max="3849" width="14.5546875" style="1" bestFit="1" customWidth="1"/>
    <col min="3850" max="3850" width="9.109375" style="1"/>
    <col min="3851" max="3851" width="21.88671875" style="1" customWidth="1"/>
    <col min="3852" max="3852" width="7.44140625" style="1" bestFit="1" customWidth="1"/>
    <col min="3853" max="3853" width="10.109375" style="1" bestFit="1" customWidth="1"/>
    <col min="3854" max="4101" width="9.109375" style="1"/>
    <col min="4102" max="4102" width="47.33203125" style="1" bestFit="1" customWidth="1"/>
    <col min="4103" max="4103" width="15" style="1" customWidth="1"/>
    <col min="4104" max="4104" width="14.6640625" style="1" customWidth="1"/>
    <col min="4105" max="4105" width="14.5546875" style="1" bestFit="1" customWidth="1"/>
    <col min="4106" max="4106" width="9.109375" style="1"/>
    <col min="4107" max="4107" width="21.88671875" style="1" customWidth="1"/>
    <col min="4108" max="4108" width="7.44140625" style="1" bestFit="1" customWidth="1"/>
    <col min="4109" max="4109" width="10.109375" style="1" bestFit="1" customWidth="1"/>
    <col min="4110" max="4357" width="9.109375" style="1"/>
    <col min="4358" max="4358" width="47.33203125" style="1" bestFit="1" customWidth="1"/>
    <col min="4359" max="4359" width="15" style="1" customWidth="1"/>
    <col min="4360" max="4360" width="14.6640625" style="1" customWidth="1"/>
    <col min="4361" max="4361" width="14.5546875" style="1" bestFit="1" customWidth="1"/>
    <col min="4362" max="4362" width="9.109375" style="1"/>
    <col min="4363" max="4363" width="21.88671875" style="1" customWidth="1"/>
    <col min="4364" max="4364" width="7.44140625" style="1" bestFit="1" customWidth="1"/>
    <col min="4365" max="4365" width="10.109375" style="1" bestFit="1" customWidth="1"/>
    <col min="4366" max="4613" width="9.109375" style="1"/>
    <col min="4614" max="4614" width="47.33203125" style="1" bestFit="1" customWidth="1"/>
    <col min="4615" max="4615" width="15" style="1" customWidth="1"/>
    <col min="4616" max="4616" width="14.6640625" style="1" customWidth="1"/>
    <col min="4617" max="4617" width="14.5546875" style="1" bestFit="1" customWidth="1"/>
    <col min="4618" max="4618" width="9.109375" style="1"/>
    <col min="4619" max="4619" width="21.88671875" style="1" customWidth="1"/>
    <col min="4620" max="4620" width="7.44140625" style="1" bestFit="1" customWidth="1"/>
    <col min="4621" max="4621" width="10.109375" style="1" bestFit="1" customWidth="1"/>
    <col min="4622" max="4869" width="9.109375" style="1"/>
    <col min="4870" max="4870" width="47.33203125" style="1" bestFit="1" customWidth="1"/>
    <col min="4871" max="4871" width="15" style="1" customWidth="1"/>
    <col min="4872" max="4872" width="14.6640625" style="1" customWidth="1"/>
    <col min="4873" max="4873" width="14.5546875" style="1" bestFit="1" customWidth="1"/>
    <col min="4874" max="4874" width="9.109375" style="1"/>
    <col min="4875" max="4875" width="21.88671875" style="1" customWidth="1"/>
    <col min="4876" max="4876" width="7.44140625" style="1" bestFit="1" customWidth="1"/>
    <col min="4877" max="4877" width="10.109375" style="1" bestFit="1" customWidth="1"/>
    <col min="4878" max="5125" width="9.109375" style="1"/>
    <col min="5126" max="5126" width="47.33203125" style="1" bestFit="1" customWidth="1"/>
    <col min="5127" max="5127" width="15" style="1" customWidth="1"/>
    <col min="5128" max="5128" width="14.6640625" style="1" customWidth="1"/>
    <col min="5129" max="5129" width="14.5546875" style="1" bestFit="1" customWidth="1"/>
    <col min="5130" max="5130" width="9.109375" style="1"/>
    <col min="5131" max="5131" width="21.88671875" style="1" customWidth="1"/>
    <col min="5132" max="5132" width="7.44140625" style="1" bestFit="1" customWidth="1"/>
    <col min="5133" max="5133" width="10.109375" style="1" bestFit="1" customWidth="1"/>
    <col min="5134" max="5381" width="9.109375" style="1"/>
    <col min="5382" max="5382" width="47.33203125" style="1" bestFit="1" customWidth="1"/>
    <col min="5383" max="5383" width="15" style="1" customWidth="1"/>
    <col min="5384" max="5384" width="14.6640625" style="1" customWidth="1"/>
    <col min="5385" max="5385" width="14.5546875" style="1" bestFit="1" customWidth="1"/>
    <col min="5386" max="5386" width="9.109375" style="1"/>
    <col min="5387" max="5387" width="21.88671875" style="1" customWidth="1"/>
    <col min="5388" max="5388" width="7.44140625" style="1" bestFit="1" customWidth="1"/>
    <col min="5389" max="5389" width="10.109375" style="1" bestFit="1" customWidth="1"/>
    <col min="5390" max="5637" width="9.109375" style="1"/>
    <col min="5638" max="5638" width="47.33203125" style="1" bestFit="1" customWidth="1"/>
    <col min="5639" max="5639" width="15" style="1" customWidth="1"/>
    <col min="5640" max="5640" width="14.6640625" style="1" customWidth="1"/>
    <col min="5641" max="5641" width="14.5546875" style="1" bestFit="1" customWidth="1"/>
    <col min="5642" max="5642" width="9.109375" style="1"/>
    <col min="5643" max="5643" width="21.88671875" style="1" customWidth="1"/>
    <col min="5644" max="5644" width="7.44140625" style="1" bestFit="1" customWidth="1"/>
    <col min="5645" max="5645" width="10.109375" style="1" bestFit="1" customWidth="1"/>
    <col min="5646" max="5893" width="9.109375" style="1"/>
    <col min="5894" max="5894" width="47.33203125" style="1" bestFit="1" customWidth="1"/>
    <col min="5895" max="5895" width="15" style="1" customWidth="1"/>
    <col min="5896" max="5896" width="14.6640625" style="1" customWidth="1"/>
    <col min="5897" max="5897" width="14.5546875" style="1" bestFit="1" customWidth="1"/>
    <col min="5898" max="5898" width="9.109375" style="1"/>
    <col min="5899" max="5899" width="21.88671875" style="1" customWidth="1"/>
    <col min="5900" max="5900" width="7.44140625" style="1" bestFit="1" customWidth="1"/>
    <col min="5901" max="5901" width="10.109375" style="1" bestFit="1" customWidth="1"/>
    <col min="5902" max="6149" width="9.109375" style="1"/>
    <col min="6150" max="6150" width="47.33203125" style="1" bestFit="1" customWidth="1"/>
    <col min="6151" max="6151" width="15" style="1" customWidth="1"/>
    <col min="6152" max="6152" width="14.6640625" style="1" customWidth="1"/>
    <col min="6153" max="6153" width="14.5546875" style="1" bestFit="1" customWidth="1"/>
    <col min="6154" max="6154" width="9.109375" style="1"/>
    <col min="6155" max="6155" width="21.88671875" style="1" customWidth="1"/>
    <col min="6156" max="6156" width="7.44140625" style="1" bestFit="1" customWidth="1"/>
    <col min="6157" max="6157" width="10.109375" style="1" bestFit="1" customWidth="1"/>
    <col min="6158" max="6405" width="9.109375" style="1"/>
    <col min="6406" max="6406" width="47.33203125" style="1" bestFit="1" customWidth="1"/>
    <col min="6407" max="6407" width="15" style="1" customWidth="1"/>
    <col min="6408" max="6408" width="14.6640625" style="1" customWidth="1"/>
    <col min="6409" max="6409" width="14.5546875" style="1" bestFit="1" customWidth="1"/>
    <col min="6410" max="6410" width="9.109375" style="1"/>
    <col min="6411" max="6411" width="21.88671875" style="1" customWidth="1"/>
    <col min="6412" max="6412" width="7.44140625" style="1" bestFit="1" customWidth="1"/>
    <col min="6413" max="6413" width="10.109375" style="1" bestFit="1" customWidth="1"/>
    <col min="6414" max="6661" width="9.109375" style="1"/>
    <col min="6662" max="6662" width="47.33203125" style="1" bestFit="1" customWidth="1"/>
    <col min="6663" max="6663" width="15" style="1" customWidth="1"/>
    <col min="6664" max="6664" width="14.6640625" style="1" customWidth="1"/>
    <col min="6665" max="6665" width="14.5546875" style="1" bestFit="1" customWidth="1"/>
    <col min="6666" max="6666" width="9.109375" style="1"/>
    <col min="6667" max="6667" width="21.88671875" style="1" customWidth="1"/>
    <col min="6668" max="6668" width="7.44140625" style="1" bestFit="1" customWidth="1"/>
    <col min="6669" max="6669" width="10.109375" style="1" bestFit="1" customWidth="1"/>
    <col min="6670" max="6917" width="9.109375" style="1"/>
    <col min="6918" max="6918" width="47.33203125" style="1" bestFit="1" customWidth="1"/>
    <col min="6919" max="6919" width="15" style="1" customWidth="1"/>
    <col min="6920" max="6920" width="14.6640625" style="1" customWidth="1"/>
    <col min="6921" max="6921" width="14.5546875" style="1" bestFit="1" customWidth="1"/>
    <col min="6922" max="6922" width="9.109375" style="1"/>
    <col min="6923" max="6923" width="21.88671875" style="1" customWidth="1"/>
    <col min="6924" max="6924" width="7.44140625" style="1" bestFit="1" customWidth="1"/>
    <col min="6925" max="6925" width="10.109375" style="1" bestFit="1" customWidth="1"/>
    <col min="6926" max="7173" width="9.109375" style="1"/>
    <col min="7174" max="7174" width="47.33203125" style="1" bestFit="1" customWidth="1"/>
    <col min="7175" max="7175" width="15" style="1" customWidth="1"/>
    <col min="7176" max="7176" width="14.6640625" style="1" customWidth="1"/>
    <col min="7177" max="7177" width="14.5546875" style="1" bestFit="1" customWidth="1"/>
    <col min="7178" max="7178" width="9.109375" style="1"/>
    <col min="7179" max="7179" width="21.88671875" style="1" customWidth="1"/>
    <col min="7180" max="7180" width="7.44140625" style="1" bestFit="1" customWidth="1"/>
    <col min="7181" max="7181" width="10.109375" style="1" bestFit="1" customWidth="1"/>
    <col min="7182" max="7429" width="9.109375" style="1"/>
    <col min="7430" max="7430" width="47.33203125" style="1" bestFit="1" customWidth="1"/>
    <col min="7431" max="7431" width="15" style="1" customWidth="1"/>
    <col min="7432" max="7432" width="14.6640625" style="1" customWidth="1"/>
    <col min="7433" max="7433" width="14.5546875" style="1" bestFit="1" customWidth="1"/>
    <col min="7434" max="7434" width="9.109375" style="1"/>
    <col min="7435" max="7435" width="21.88671875" style="1" customWidth="1"/>
    <col min="7436" max="7436" width="7.44140625" style="1" bestFit="1" customWidth="1"/>
    <col min="7437" max="7437" width="10.109375" style="1" bestFit="1" customWidth="1"/>
    <col min="7438" max="7685" width="9.109375" style="1"/>
    <col min="7686" max="7686" width="47.33203125" style="1" bestFit="1" customWidth="1"/>
    <col min="7687" max="7687" width="15" style="1" customWidth="1"/>
    <col min="7688" max="7688" width="14.6640625" style="1" customWidth="1"/>
    <col min="7689" max="7689" width="14.5546875" style="1" bestFit="1" customWidth="1"/>
    <col min="7690" max="7690" width="9.109375" style="1"/>
    <col min="7691" max="7691" width="21.88671875" style="1" customWidth="1"/>
    <col min="7692" max="7692" width="7.44140625" style="1" bestFit="1" customWidth="1"/>
    <col min="7693" max="7693" width="10.109375" style="1" bestFit="1" customWidth="1"/>
    <col min="7694" max="7941" width="9.109375" style="1"/>
    <col min="7942" max="7942" width="47.33203125" style="1" bestFit="1" customWidth="1"/>
    <col min="7943" max="7943" width="15" style="1" customWidth="1"/>
    <col min="7944" max="7944" width="14.6640625" style="1" customWidth="1"/>
    <col min="7945" max="7945" width="14.5546875" style="1" bestFit="1" customWidth="1"/>
    <col min="7946" max="7946" width="9.109375" style="1"/>
    <col min="7947" max="7947" width="21.88671875" style="1" customWidth="1"/>
    <col min="7948" max="7948" width="7.44140625" style="1" bestFit="1" customWidth="1"/>
    <col min="7949" max="7949" width="10.109375" style="1" bestFit="1" customWidth="1"/>
    <col min="7950" max="8197" width="9.109375" style="1"/>
    <col min="8198" max="8198" width="47.33203125" style="1" bestFit="1" customWidth="1"/>
    <col min="8199" max="8199" width="15" style="1" customWidth="1"/>
    <col min="8200" max="8200" width="14.6640625" style="1" customWidth="1"/>
    <col min="8201" max="8201" width="14.5546875" style="1" bestFit="1" customWidth="1"/>
    <col min="8202" max="8202" width="9.109375" style="1"/>
    <col min="8203" max="8203" width="21.88671875" style="1" customWidth="1"/>
    <col min="8204" max="8204" width="7.44140625" style="1" bestFit="1" customWidth="1"/>
    <col min="8205" max="8205" width="10.109375" style="1" bestFit="1" customWidth="1"/>
    <col min="8206" max="8453" width="9.109375" style="1"/>
    <col min="8454" max="8454" width="47.33203125" style="1" bestFit="1" customWidth="1"/>
    <col min="8455" max="8455" width="15" style="1" customWidth="1"/>
    <col min="8456" max="8456" width="14.6640625" style="1" customWidth="1"/>
    <col min="8457" max="8457" width="14.5546875" style="1" bestFit="1" customWidth="1"/>
    <col min="8458" max="8458" width="9.109375" style="1"/>
    <col min="8459" max="8459" width="21.88671875" style="1" customWidth="1"/>
    <col min="8460" max="8460" width="7.44140625" style="1" bestFit="1" customWidth="1"/>
    <col min="8461" max="8461" width="10.109375" style="1" bestFit="1" customWidth="1"/>
    <col min="8462" max="8709" width="9.109375" style="1"/>
    <col min="8710" max="8710" width="47.33203125" style="1" bestFit="1" customWidth="1"/>
    <col min="8711" max="8711" width="15" style="1" customWidth="1"/>
    <col min="8712" max="8712" width="14.6640625" style="1" customWidth="1"/>
    <col min="8713" max="8713" width="14.5546875" style="1" bestFit="1" customWidth="1"/>
    <col min="8714" max="8714" width="9.109375" style="1"/>
    <col min="8715" max="8715" width="21.88671875" style="1" customWidth="1"/>
    <col min="8716" max="8716" width="7.44140625" style="1" bestFit="1" customWidth="1"/>
    <col min="8717" max="8717" width="10.109375" style="1" bestFit="1" customWidth="1"/>
    <col min="8718" max="8965" width="9.109375" style="1"/>
    <col min="8966" max="8966" width="47.33203125" style="1" bestFit="1" customWidth="1"/>
    <col min="8967" max="8967" width="15" style="1" customWidth="1"/>
    <col min="8968" max="8968" width="14.6640625" style="1" customWidth="1"/>
    <col min="8969" max="8969" width="14.5546875" style="1" bestFit="1" customWidth="1"/>
    <col min="8970" max="8970" width="9.109375" style="1"/>
    <col min="8971" max="8971" width="21.88671875" style="1" customWidth="1"/>
    <col min="8972" max="8972" width="7.44140625" style="1" bestFit="1" customWidth="1"/>
    <col min="8973" max="8973" width="10.109375" style="1" bestFit="1" customWidth="1"/>
    <col min="8974" max="9221" width="9.109375" style="1"/>
    <col min="9222" max="9222" width="47.33203125" style="1" bestFit="1" customWidth="1"/>
    <col min="9223" max="9223" width="15" style="1" customWidth="1"/>
    <col min="9224" max="9224" width="14.6640625" style="1" customWidth="1"/>
    <col min="9225" max="9225" width="14.5546875" style="1" bestFit="1" customWidth="1"/>
    <col min="9226" max="9226" width="9.109375" style="1"/>
    <col min="9227" max="9227" width="21.88671875" style="1" customWidth="1"/>
    <col min="9228" max="9228" width="7.44140625" style="1" bestFit="1" customWidth="1"/>
    <col min="9229" max="9229" width="10.109375" style="1" bestFit="1" customWidth="1"/>
    <col min="9230" max="9477" width="9.109375" style="1"/>
    <col min="9478" max="9478" width="47.33203125" style="1" bestFit="1" customWidth="1"/>
    <col min="9479" max="9479" width="15" style="1" customWidth="1"/>
    <col min="9480" max="9480" width="14.6640625" style="1" customWidth="1"/>
    <col min="9481" max="9481" width="14.5546875" style="1" bestFit="1" customWidth="1"/>
    <col min="9482" max="9482" width="9.109375" style="1"/>
    <col min="9483" max="9483" width="21.88671875" style="1" customWidth="1"/>
    <col min="9484" max="9484" width="7.44140625" style="1" bestFit="1" customWidth="1"/>
    <col min="9485" max="9485" width="10.109375" style="1" bestFit="1" customWidth="1"/>
    <col min="9486" max="9733" width="9.109375" style="1"/>
    <col min="9734" max="9734" width="47.33203125" style="1" bestFit="1" customWidth="1"/>
    <col min="9735" max="9735" width="15" style="1" customWidth="1"/>
    <col min="9736" max="9736" width="14.6640625" style="1" customWidth="1"/>
    <col min="9737" max="9737" width="14.5546875" style="1" bestFit="1" customWidth="1"/>
    <col min="9738" max="9738" width="9.109375" style="1"/>
    <col min="9739" max="9739" width="21.88671875" style="1" customWidth="1"/>
    <col min="9740" max="9740" width="7.44140625" style="1" bestFit="1" customWidth="1"/>
    <col min="9741" max="9741" width="10.109375" style="1" bestFit="1" customWidth="1"/>
    <col min="9742" max="9989" width="9.109375" style="1"/>
    <col min="9990" max="9990" width="47.33203125" style="1" bestFit="1" customWidth="1"/>
    <col min="9991" max="9991" width="15" style="1" customWidth="1"/>
    <col min="9992" max="9992" width="14.6640625" style="1" customWidth="1"/>
    <col min="9993" max="9993" width="14.5546875" style="1" bestFit="1" customWidth="1"/>
    <col min="9994" max="9994" width="9.109375" style="1"/>
    <col min="9995" max="9995" width="21.88671875" style="1" customWidth="1"/>
    <col min="9996" max="9996" width="7.44140625" style="1" bestFit="1" customWidth="1"/>
    <col min="9997" max="9997" width="10.109375" style="1" bestFit="1" customWidth="1"/>
    <col min="9998" max="10245" width="9.109375" style="1"/>
    <col min="10246" max="10246" width="47.33203125" style="1" bestFit="1" customWidth="1"/>
    <col min="10247" max="10247" width="15" style="1" customWidth="1"/>
    <col min="10248" max="10248" width="14.6640625" style="1" customWidth="1"/>
    <col min="10249" max="10249" width="14.5546875" style="1" bestFit="1" customWidth="1"/>
    <col min="10250" max="10250" width="9.109375" style="1"/>
    <col min="10251" max="10251" width="21.88671875" style="1" customWidth="1"/>
    <col min="10252" max="10252" width="7.44140625" style="1" bestFit="1" customWidth="1"/>
    <col min="10253" max="10253" width="10.109375" style="1" bestFit="1" customWidth="1"/>
    <col min="10254" max="10501" width="9.109375" style="1"/>
    <col min="10502" max="10502" width="47.33203125" style="1" bestFit="1" customWidth="1"/>
    <col min="10503" max="10503" width="15" style="1" customWidth="1"/>
    <col min="10504" max="10504" width="14.6640625" style="1" customWidth="1"/>
    <col min="10505" max="10505" width="14.5546875" style="1" bestFit="1" customWidth="1"/>
    <col min="10506" max="10506" width="9.109375" style="1"/>
    <col min="10507" max="10507" width="21.88671875" style="1" customWidth="1"/>
    <col min="10508" max="10508" width="7.44140625" style="1" bestFit="1" customWidth="1"/>
    <col min="10509" max="10509" width="10.109375" style="1" bestFit="1" customWidth="1"/>
    <col min="10510" max="10757" width="9.109375" style="1"/>
    <col min="10758" max="10758" width="47.33203125" style="1" bestFit="1" customWidth="1"/>
    <col min="10759" max="10759" width="15" style="1" customWidth="1"/>
    <col min="10760" max="10760" width="14.6640625" style="1" customWidth="1"/>
    <col min="10761" max="10761" width="14.5546875" style="1" bestFit="1" customWidth="1"/>
    <col min="10762" max="10762" width="9.109375" style="1"/>
    <col min="10763" max="10763" width="21.88671875" style="1" customWidth="1"/>
    <col min="10764" max="10764" width="7.44140625" style="1" bestFit="1" customWidth="1"/>
    <col min="10765" max="10765" width="10.109375" style="1" bestFit="1" customWidth="1"/>
    <col min="10766" max="11013" width="9.109375" style="1"/>
    <col min="11014" max="11014" width="47.33203125" style="1" bestFit="1" customWidth="1"/>
    <col min="11015" max="11015" width="15" style="1" customWidth="1"/>
    <col min="11016" max="11016" width="14.6640625" style="1" customWidth="1"/>
    <col min="11017" max="11017" width="14.5546875" style="1" bestFit="1" customWidth="1"/>
    <col min="11018" max="11018" width="9.109375" style="1"/>
    <col min="11019" max="11019" width="21.88671875" style="1" customWidth="1"/>
    <col min="11020" max="11020" width="7.44140625" style="1" bestFit="1" customWidth="1"/>
    <col min="11021" max="11021" width="10.109375" style="1" bestFit="1" customWidth="1"/>
    <col min="11022" max="11269" width="9.109375" style="1"/>
    <col min="11270" max="11270" width="47.33203125" style="1" bestFit="1" customWidth="1"/>
    <col min="11271" max="11271" width="15" style="1" customWidth="1"/>
    <col min="11272" max="11272" width="14.6640625" style="1" customWidth="1"/>
    <col min="11273" max="11273" width="14.5546875" style="1" bestFit="1" customWidth="1"/>
    <col min="11274" max="11274" width="9.109375" style="1"/>
    <col min="11275" max="11275" width="21.88671875" style="1" customWidth="1"/>
    <col min="11276" max="11276" width="7.44140625" style="1" bestFit="1" customWidth="1"/>
    <col min="11277" max="11277" width="10.109375" style="1" bestFit="1" customWidth="1"/>
    <col min="11278" max="11525" width="9.109375" style="1"/>
    <col min="11526" max="11526" width="47.33203125" style="1" bestFit="1" customWidth="1"/>
    <col min="11527" max="11527" width="15" style="1" customWidth="1"/>
    <col min="11528" max="11528" width="14.6640625" style="1" customWidth="1"/>
    <col min="11529" max="11529" width="14.5546875" style="1" bestFit="1" customWidth="1"/>
    <col min="11530" max="11530" width="9.109375" style="1"/>
    <col min="11531" max="11531" width="21.88671875" style="1" customWidth="1"/>
    <col min="11532" max="11532" width="7.44140625" style="1" bestFit="1" customWidth="1"/>
    <col min="11533" max="11533" width="10.109375" style="1" bestFit="1" customWidth="1"/>
    <col min="11534" max="11781" width="9.109375" style="1"/>
    <col min="11782" max="11782" width="47.33203125" style="1" bestFit="1" customWidth="1"/>
    <col min="11783" max="11783" width="15" style="1" customWidth="1"/>
    <col min="11784" max="11784" width="14.6640625" style="1" customWidth="1"/>
    <col min="11785" max="11785" width="14.5546875" style="1" bestFit="1" customWidth="1"/>
    <col min="11786" max="11786" width="9.109375" style="1"/>
    <col min="11787" max="11787" width="21.88671875" style="1" customWidth="1"/>
    <col min="11788" max="11788" width="7.44140625" style="1" bestFit="1" customWidth="1"/>
    <col min="11789" max="11789" width="10.109375" style="1" bestFit="1" customWidth="1"/>
    <col min="11790" max="12037" width="9.109375" style="1"/>
    <col min="12038" max="12038" width="47.33203125" style="1" bestFit="1" customWidth="1"/>
    <col min="12039" max="12039" width="15" style="1" customWidth="1"/>
    <col min="12040" max="12040" width="14.6640625" style="1" customWidth="1"/>
    <col min="12041" max="12041" width="14.5546875" style="1" bestFit="1" customWidth="1"/>
    <col min="12042" max="12042" width="9.109375" style="1"/>
    <col min="12043" max="12043" width="21.88671875" style="1" customWidth="1"/>
    <col min="12044" max="12044" width="7.44140625" style="1" bestFit="1" customWidth="1"/>
    <col min="12045" max="12045" width="10.109375" style="1" bestFit="1" customWidth="1"/>
    <col min="12046" max="12293" width="9.109375" style="1"/>
    <col min="12294" max="12294" width="47.33203125" style="1" bestFit="1" customWidth="1"/>
    <col min="12295" max="12295" width="15" style="1" customWidth="1"/>
    <col min="12296" max="12296" width="14.6640625" style="1" customWidth="1"/>
    <col min="12297" max="12297" width="14.5546875" style="1" bestFit="1" customWidth="1"/>
    <col min="12298" max="12298" width="9.109375" style="1"/>
    <col min="12299" max="12299" width="21.88671875" style="1" customWidth="1"/>
    <col min="12300" max="12300" width="7.44140625" style="1" bestFit="1" customWidth="1"/>
    <col min="12301" max="12301" width="10.109375" style="1" bestFit="1" customWidth="1"/>
    <col min="12302" max="12549" width="9.109375" style="1"/>
    <col min="12550" max="12550" width="47.33203125" style="1" bestFit="1" customWidth="1"/>
    <col min="12551" max="12551" width="15" style="1" customWidth="1"/>
    <col min="12552" max="12552" width="14.6640625" style="1" customWidth="1"/>
    <col min="12553" max="12553" width="14.5546875" style="1" bestFit="1" customWidth="1"/>
    <col min="12554" max="12554" width="9.109375" style="1"/>
    <col min="12555" max="12555" width="21.88671875" style="1" customWidth="1"/>
    <col min="12556" max="12556" width="7.44140625" style="1" bestFit="1" customWidth="1"/>
    <col min="12557" max="12557" width="10.109375" style="1" bestFit="1" customWidth="1"/>
    <col min="12558" max="12805" width="9.109375" style="1"/>
    <col min="12806" max="12806" width="47.33203125" style="1" bestFit="1" customWidth="1"/>
    <col min="12807" max="12807" width="15" style="1" customWidth="1"/>
    <col min="12808" max="12808" width="14.6640625" style="1" customWidth="1"/>
    <col min="12809" max="12809" width="14.5546875" style="1" bestFit="1" customWidth="1"/>
    <col min="12810" max="12810" width="9.109375" style="1"/>
    <col min="12811" max="12811" width="21.88671875" style="1" customWidth="1"/>
    <col min="12812" max="12812" width="7.44140625" style="1" bestFit="1" customWidth="1"/>
    <col min="12813" max="12813" width="10.109375" style="1" bestFit="1" customWidth="1"/>
    <col min="12814" max="13061" width="9.109375" style="1"/>
    <col min="13062" max="13062" width="47.33203125" style="1" bestFit="1" customWidth="1"/>
    <col min="13063" max="13063" width="15" style="1" customWidth="1"/>
    <col min="13064" max="13064" width="14.6640625" style="1" customWidth="1"/>
    <col min="13065" max="13065" width="14.5546875" style="1" bestFit="1" customWidth="1"/>
    <col min="13066" max="13066" width="9.109375" style="1"/>
    <col min="13067" max="13067" width="21.88671875" style="1" customWidth="1"/>
    <col min="13068" max="13068" width="7.44140625" style="1" bestFit="1" customWidth="1"/>
    <col min="13069" max="13069" width="10.109375" style="1" bestFit="1" customWidth="1"/>
    <col min="13070" max="13317" width="9.109375" style="1"/>
    <col min="13318" max="13318" width="47.33203125" style="1" bestFit="1" customWidth="1"/>
    <col min="13319" max="13319" width="15" style="1" customWidth="1"/>
    <col min="13320" max="13320" width="14.6640625" style="1" customWidth="1"/>
    <col min="13321" max="13321" width="14.5546875" style="1" bestFit="1" customWidth="1"/>
    <col min="13322" max="13322" width="9.109375" style="1"/>
    <col min="13323" max="13323" width="21.88671875" style="1" customWidth="1"/>
    <col min="13324" max="13324" width="7.44140625" style="1" bestFit="1" customWidth="1"/>
    <col min="13325" max="13325" width="10.109375" style="1" bestFit="1" customWidth="1"/>
    <col min="13326" max="13573" width="9.109375" style="1"/>
    <col min="13574" max="13574" width="47.33203125" style="1" bestFit="1" customWidth="1"/>
    <col min="13575" max="13575" width="15" style="1" customWidth="1"/>
    <col min="13576" max="13576" width="14.6640625" style="1" customWidth="1"/>
    <col min="13577" max="13577" width="14.5546875" style="1" bestFit="1" customWidth="1"/>
    <col min="13578" max="13578" width="9.109375" style="1"/>
    <col min="13579" max="13579" width="21.88671875" style="1" customWidth="1"/>
    <col min="13580" max="13580" width="7.44140625" style="1" bestFit="1" customWidth="1"/>
    <col min="13581" max="13581" width="10.109375" style="1" bestFit="1" customWidth="1"/>
    <col min="13582" max="13829" width="9.109375" style="1"/>
    <col min="13830" max="13830" width="47.33203125" style="1" bestFit="1" customWidth="1"/>
    <col min="13831" max="13831" width="15" style="1" customWidth="1"/>
    <col min="13832" max="13832" width="14.6640625" style="1" customWidth="1"/>
    <col min="13833" max="13833" width="14.5546875" style="1" bestFit="1" customWidth="1"/>
    <col min="13834" max="13834" width="9.109375" style="1"/>
    <col min="13835" max="13835" width="21.88671875" style="1" customWidth="1"/>
    <col min="13836" max="13836" width="7.44140625" style="1" bestFit="1" customWidth="1"/>
    <col min="13837" max="13837" width="10.109375" style="1" bestFit="1" customWidth="1"/>
    <col min="13838" max="14085" width="9.109375" style="1"/>
    <col min="14086" max="14086" width="47.33203125" style="1" bestFit="1" customWidth="1"/>
    <col min="14087" max="14087" width="15" style="1" customWidth="1"/>
    <col min="14088" max="14088" width="14.6640625" style="1" customWidth="1"/>
    <col min="14089" max="14089" width="14.5546875" style="1" bestFit="1" customWidth="1"/>
    <col min="14090" max="14090" width="9.109375" style="1"/>
    <col min="14091" max="14091" width="21.88671875" style="1" customWidth="1"/>
    <col min="14092" max="14092" width="7.44140625" style="1" bestFit="1" customWidth="1"/>
    <col min="14093" max="14093" width="10.109375" style="1" bestFit="1" customWidth="1"/>
    <col min="14094" max="14341" width="9.109375" style="1"/>
    <col min="14342" max="14342" width="47.33203125" style="1" bestFit="1" customWidth="1"/>
    <col min="14343" max="14343" width="15" style="1" customWidth="1"/>
    <col min="14344" max="14344" width="14.6640625" style="1" customWidth="1"/>
    <col min="14345" max="14345" width="14.5546875" style="1" bestFit="1" customWidth="1"/>
    <col min="14346" max="14346" width="9.109375" style="1"/>
    <col min="14347" max="14347" width="21.88671875" style="1" customWidth="1"/>
    <col min="14348" max="14348" width="7.44140625" style="1" bestFit="1" customWidth="1"/>
    <col min="14349" max="14349" width="10.109375" style="1" bestFit="1" customWidth="1"/>
    <col min="14350" max="14597" width="9.109375" style="1"/>
    <col min="14598" max="14598" width="47.33203125" style="1" bestFit="1" customWidth="1"/>
    <col min="14599" max="14599" width="15" style="1" customWidth="1"/>
    <col min="14600" max="14600" width="14.6640625" style="1" customWidth="1"/>
    <col min="14601" max="14601" width="14.5546875" style="1" bestFit="1" customWidth="1"/>
    <col min="14602" max="14602" width="9.109375" style="1"/>
    <col min="14603" max="14603" width="21.88671875" style="1" customWidth="1"/>
    <col min="14604" max="14604" width="7.44140625" style="1" bestFit="1" customWidth="1"/>
    <col min="14605" max="14605" width="10.109375" style="1" bestFit="1" customWidth="1"/>
    <col min="14606" max="14853" width="9.109375" style="1"/>
    <col min="14854" max="14854" width="47.33203125" style="1" bestFit="1" customWidth="1"/>
    <col min="14855" max="14855" width="15" style="1" customWidth="1"/>
    <col min="14856" max="14856" width="14.6640625" style="1" customWidth="1"/>
    <col min="14857" max="14857" width="14.5546875" style="1" bestFit="1" customWidth="1"/>
    <col min="14858" max="14858" width="9.109375" style="1"/>
    <col min="14859" max="14859" width="21.88671875" style="1" customWidth="1"/>
    <col min="14860" max="14860" width="7.44140625" style="1" bestFit="1" customWidth="1"/>
    <col min="14861" max="14861" width="10.109375" style="1" bestFit="1" customWidth="1"/>
    <col min="14862" max="15109" width="9.109375" style="1"/>
    <col min="15110" max="15110" width="47.33203125" style="1" bestFit="1" customWidth="1"/>
    <col min="15111" max="15111" width="15" style="1" customWidth="1"/>
    <col min="15112" max="15112" width="14.6640625" style="1" customWidth="1"/>
    <col min="15113" max="15113" width="14.5546875" style="1" bestFit="1" customWidth="1"/>
    <col min="15114" max="15114" width="9.109375" style="1"/>
    <col min="15115" max="15115" width="21.88671875" style="1" customWidth="1"/>
    <col min="15116" max="15116" width="7.44140625" style="1" bestFit="1" customWidth="1"/>
    <col min="15117" max="15117" width="10.109375" style="1" bestFit="1" customWidth="1"/>
    <col min="15118" max="15365" width="9.109375" style="1"/>
    <col min="15366" max="15366" width="47.33203125" style="1" bestFit="1" customWidth="1"/>
    <col min="15367" max="15367" width="15" style="1" customWidth="1"/>
    <col min="15368" max="15368" width="14.6640625" style="1" customWidth="1"/>
    <col min="15369" max="15369" width="14.5546875" style="1" bestFit="1" customWidth="1"/>
    <col min="15370" max="15370" width="9.109375" style="1"/>
    <col min="15371" max="15371" width="21.88671875" style="1" customWidth="1"/>
    <col min="15372" max="15372" width="7.44140625" style="1" bestFit="1" customWidth="1"/>
    <col min="15373" max="15373" width="10.109375" style="1" bestFit="1" customWidth="1"/>
    <col min="15374" max="15621" width="9.109375" style="1"/>
    <col min="15622" max="15622" width="47.33203125" style="1" bestFit="1" customWidth="1"/>
    <col min="15623" max="15623" width="15" style="1" customWidth="1"/>
    <col min="15624" max="15624" width="14.6640625" style="1" customWidth="1"/>
    <col min="15625" max="15625" width="14.5546875" style="1" bestFit="1" customWidth="1"/>
    <col min="15626" max="15626" width="9.109375" style="1"/>
    <col min="15627" max="15627" width="21.88671875" style="1" customWidth="1"/>
    <col min="15628" max="15628" width="7.44140625" style="1" bestFit="1" customWidth="1"/>
    <col min="15629" max="15629" width="10.109375" style="1" bestFit="1" customWidth="1"/>
    <col min="15630" max="15877" width="9.109375" style="1"/>
    <col min="15878" max="15878" width="47.33203125" style="1" bestFit="1" customWidth="1"/>
    <col min="15879" max="15879" width="15" style="1" customWidth="1"/>
    <col min="15880" max="15880" width="14.6640625" style="1" customWidth="1"/>
    <col min="15881" max="15881" width="14.5546875" style="1" bestFit="1" customWidth="1"/>
    <col min="15882" max="15882" width="9.109375" style="1"/>
    <col min="15883" max="15883" width="21.88671875" style="1" customWidth="1"/>
    <col min="15884" max="15884" width="7.44140625" style="1" bestFit="1" customWidth="1"/>
    <col min="15885" max="15885" width="10.109375" style="1" bestFit="1" customWidth="1"/>
    <col min="15886" max="16133" width="9.109375" style="1"/>
    <col min="16134" max="16134" width="47.33203125" style="1" bestFit="1" customWidth="1"/>
    <col min="16135" max="16135" width="15" style="1" customWidth="1"/>
    <col min="16136" max="16136" width="14.6640625" style="1" customWidth="1"/>
    <col min="16137" max="16137" width="14.5546875" style="1" bestFit="1" customWidth="1"/>
    <col min="16138" max="16138" width="9.109375" style="1"/>
    <col min="16139" max="16139" width="21.88671875" style="1" customWidth="1"/>
    <col min="16140" max="16140" width="7.44140625" style="1" bestFit="1" customWidth="1"/>
    <col min="16141" max="16141" width="10.109375" style="1" bestFit="1" customWidth="1"/>
    <col min="16142" max="16384" width="9.109375" style="1"/>
  </cols>
  <sheetData>
    <row r="1" spans="1:24">
      <c r="A1" s="22" t="s">
        <v>0</v>
      </c>
      <c r="B1" s="2"/>
      <c r="C1" s="2"/>
    </row>
    <row r="2" spans="1:24">
      <c r="A2" s="22" t="s">
        <v>1</v>
      </c>
    </row>
    <row r="3" spans="1:24" s="4" customFormat="1">
      <c r="A3" s="1"/>
      <c r="B3" s="1"/>
      <c r="C3" s="1"/>
      <c r="D3" s="1"/>
      <c r="E3" s="1"/>
      <c r="F3" s="1"/>
      <c r="G3" s="3" t="s">
        <v>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V3" s="1"/>
      <c r="W3" s="1"/>
      <c r="X3" s="1"/>
    </row>
    <row r="4" spans="1:24" s="4" customFormat="1">
      <c r="A4" s="1"/>
      <c r="B4" s="1"/>
      <c r="C4" s="1"/>
      <c r="D4" s="1"/>
      <c r="E4" s="1"/>
      <c r="F4" s="1"/>
      <c r="G4" s="3" t="s">
        <v>3</v>
      </c>
      <c r="H4" s="1"/>
      <c r="I4" s="1"/>
      <c r="J4" s="1"/>
      <c r="K4" s="1"/>
      <c r="L4" s="1"/>
      <c r="M4" s="1"/>
      <c r="N4" s="1"/>
      <c r="O4" s="3" t="s">
        <v>4</v>
      </c>
      <c r="P4" s="3" t="s">
        <v>5</v>
      </c>
      <c r="Q4" s="1"/>
      <c r="R4" s="1"/>
      <c r="S4" s="1"/>
      <c r="T4" s="1"/>
      <c r="V4" s="1"/>
      <c r="W4" s="1"/>
      <c r="X4" s="1"/>
    </row>
    <row r="5" spans="1:24" s="4" customFormat="1">
      <c r="A5" s="1"/>
      <c r="B5" s="5" t="s">
        <v>3</v>
      </c>
      <c r="C5" s="5"/>
      <c r="D5" s="5"/>
      <c r="E5" s="5"/>
      <c r="F5" s="6"/>
      <c r="G5" s="3" t="s">
        <v>6</v>
      </c>
      <c r="H5" s="7" t="s">
        <v>7</v>
      </c>
      <c r="I5" s="7"/>
      <c r="J5" s="7"/>
      <c r="K5" s="6" t="s">
        <v>5</v>
      </c>
      <c r="L5" s="7" t="s">
        <v>8</v>
      </c>
      <c r="M5" s="7"/>
      <c r="N5" s="7"/>
      <c r="O5" s="6" t="s">
        <v>9</v>
      </c>
      <c r="P5" s="6" t="s">
        <v>10</v>
      </c>
      <c r="Q5" s="6" t="s">
        <v>4</v>
      </c>
      <c r="R5" s="1"/>
      <c r="T5" s="1"/>
      <c r="V5" s="1"/>
      <c r="W5" s="1"/>
      <c r="X5" s="1"/>
    </row>
    <row r="6" spans="1:24" s="4" customFormat="1" ht="13.8" thickBot="1">
      <c r="A6" s="8" t="s">
        <v>11</v>
      </c>
      <c r="B6" s="8" t="s">
        <v>12</v>
      </c>
      <c r="C6" s="8" t="s">
        <v>13</v>
      </c>
      <c r="D6" s="8" t="s">
        <v>14</v>
      </c>
      <c r="E6" s="8" t="s">
        <v>4</v>
      </c>
      <c r="F6" s="6"/>
      <c r="G6" s="8" t="s">
        <v>3</v>
      </c>
      <c r="H6" s="9" t="s">
        <v>12</v>
      </c>
      <c r="I6" s="9" t="s">
        <v>13</v>
      </c>
      <c r="J6" s="9" t="s">
        <v>14</v>
      </c>
      <c r="K6" s="9" t="s">
        <v>15</v>
      </c>
      <c r="L6" s="9" t="s">
        <v>12</v>
      </c>
      <c r="M6" s="9" t="s">
        <v>13</v>
      </c>
      <c r="N6" s="9" t="s">
        <v>14</v>
      </c>
      <c r="O6" s="9" t="s">
        <v>16</v>
      </c>
      <c r="P6" s="9" t="s">
        <v>16</v>
      </c>
      <c r="Q6" s="9" t="s">
        <v>17</v>
      </c>
      <c r="R6" s="1"/>
      <c r="T6" s="1"/>
      <c r="V6" s="1"/>
      <c r="W6" s="1"/>
      <c r="X6" s="1"/>
    </row>
    <row r="7" spans="1:24" s="4" customFormat="1">
      <c r="A7" s="10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"/>
      <c r="T7" s="1"/>
      <c r="V7" s="1"/>
      <c r="W7" s="1"/>
      <c r="X7" s="1"/>
    </row>
    <row r="8" spans="1:24" s="4" customFormat="1">
      <c r="A8" s="11" t="s">
        <v>19</v>
      </c>
      <c r="B8" s="12">
        <v>0</v>
      </c>
      <c r="C8" s="12">
        <v>0</v>
      </c>
      <c r="D8" s="12">
        <v>0</v>
      </c>
      <c r="E8" s="12">
        <f>SUM(B8:D8)</f>
        <v>0</v>
      </c>
      <c r="F8" s="13"/>
      <c r="G8" s="14">
        <f t="shared" ref="G8:G23" si="0">(D8+C8+B8)/($B$48+$C$48+$D$48)</f>
        <v>0</v>
      </c>
      <c r="H8" s="15">
        <f>ROUND((B8/$B$48)*$B$50,0)</f>
        <v>0</v>
      </c>
      <c r="I8" s="15">
        <f>ROUND((C8/$C$48)*$C$50,0)</f>
        <v>0</v>
      </c>
      <c r="J8" s="15">
        <f>ROUND((D8/$D$48)*$D$50,0)</f>
        <v>0</v>
      </c>
      <c r="K8" s="15">
        <f>SUM(H8:J8)</f>
        <v>0</v>
      </c>
      <c r="L8" s="15">
        <f t="shared" ref="L8:N9" si="1">+ROUND(C58*$B$55,0)</f>
        <v>0</v>
      </c>
      <c r="M8" s="15">
        <f t="shared" si="1"/>
        <v>0</v>
      </c>
      <c r="N8" s="15">
        <f t="shared" si="1"/>
        <v>0</v>
      </c>
      <c r="O8" s="15">
        <f>+L8+M8+N8</f>
        <v>0</v>
      </c>
      <c r="P8" s="15">
        <f>+K8+O8</f>
        <v>0</v>
      </c>
      <c r="Q8" s="16">
        <f>+E8+P8</f>
        <v>0</v>
      </c>
      <c r="R8" s="1"/>
      <c r="T8" s="1"/>
      <c r="V8" s="1"/>
      <c r="W8" s="1"/>
      <c r="X8" s="1"/>
    </row>
    <row r="9" spans="1:24" s="4" customFormat="1">
      <c r="A9" s="11" t="s">
        <v>20</v>
      </c>
      <c r="B9" s="17">
        <v>45000</v>
      </c>
      <c r="C9" s="17">
        <v>51000</v>
      </c>
      <c r="D9" s="17">
        <v>57000</v>
      </c>
      <c r="E9" s="17">
        <f t="shared" ref="E9:E47" si="2">SUM(B9:D9)</f>
        <v>153000</v>
      </c>
      <c r="F9" s="18"/>
      <c r="G9" s="14">
        <f t="shared" si="0"/>
        <v>0.37861915367483295</v>
      </c>
      <c r="H9" s="15">
        <f>ROUND((B9/$B$48)*$B$50,0)</f>
        <v>6750</v>
      </c>
      <c r="I9" s="15">
        <f>ROUND((C9/$C$48)*$C$50,0)</f>
        <v>7945</v>
      </c>
      <c r="J9" s="15">
        <f t="shared" ref="J9:J10" si="3">ROUND((D9/$D$48)*$D$50,0)</f>
        <v>9163</v>
      </c>
      <c r="K9" s="15">
        <f t="shared" ref="K9:K47" si="4">SUM(H9:J9)</f>
        <v>23858</v>
      </c>
      <c r="L9" s="15">
        <f t="shared" si="1"/>
        <v>0</v>
      </c>
      <c r="M9" s="15">
        <f t="shared" si="1"/>
        <v>0</v>
      </c>
      <c r="N9" s="15">
        <f t="shared" si="1"/>
        <v>0</v>
      </c>
      <c r="O9" s="15">
        <f t="shared" ref="O9:O21" si="5">+L9+M9+N9</f>
        <v>0</v>
      </c>
      <c r="P9" s="15">
        <f t="shared" ref="P9:P47" si="6">+K9+O9</f>
        <v>23858</v>
      </c>
      <c r="Q9" s="19">
        <f t="shared" ref="Q9:Q18" si="7">+E9+P9</f>
        <v>176858</v>
      </c>
      <c r="R9" s="1"/>
      <c r="S9" s="20"/>
      <c r="T9" s="16"/>
      <c r="V9" s="1"/>
      <c r="W9" s="1"/>
      <c r="X9" s="1"/>
    </row>
    <row r="10" spans="1:24" s="4" customFormat="1">
      <c r="A10" s="11" t="s">
        <v>21</v>
      </c>
      <c r="B10" s="17">
        <v>67500</v>
      </c>
      <c r="C10" s="17">
        <v>75000</v>
      </c>
      <c r="D10" s="17">
        <v>82500</v>
      </c>
      <c r="E10" s="17">
        <f t="shared" si="2"/>
        <v>225000</v>
      </c>
      <c r="F10" s="18"/>
      <c r="G10" s="14">
        <f t="shared" si="0"/>
        <v>0.55679287305122493</v>
      </c>
      <c r="H10" s="15">
        <f>ROUND((B10/$B$48)*$B$50,0)</f>
        <v>10125</v>
      </c>
      <c r="I10" s="15">
        <f>ROUND((C10/$C$48)*$C$50,0)</f>
        <v>11684</v>
      </c>
      <c r="J10" s="15">
        <f t="shared" si="3"/>
        <v>13262</v>
      </c>
      <c r="K10" s="15">
        <f t="shared" si="4"/>
        <v>35071</v>
      </c>
      <c r="L10" s="15">
        <f>+ROUND(C60*$B$55,0)</f>
        <v>0</v>
      </c>
      <c r="M10" s="15">
        <f>+ROUND(D60*$B$55,0)</f>
        <v>0</v>
      </c>
      <c r="N10" s="15">
        <f>+ROUND(E60*$B$55,0)</f>
        <v>0</v>
      </c>
      <c r="O10" s="15">
        <f t="shared" si="5"/>
        <v>0</v>
      </c>
      <c r="P10" s="15">
        <f t="shared" si="6"/>
        <v>35071</v>
      </c>
      <c r="Q10" s="19">
        <f t="shared" si="7"/>
        <v>260071</v>
      </c>
      <c r="R10" s="1"/>
      <c r="S10" s="20"/>
      <c r="T10" s="1"/>
      <c r="V10" s="1"/>
      <c r="W10" s="1"/>
      <c r="X10" s="1"/>
    </row>
    <row r="11" spans="1:24" s="4" customFormat="1">
      <c r="A11" s="11" t="s">
        <v>22</v>
      </c>
      <c r="B11" s="17">
        <v>0</v>
      </c>
      <c r="C11" s="17">
        <v>0</v>
      </c>
      <c r="D11" s="17">
        <v>0</v>
      </c>
      <c r="E11" s="17">
        <f t="shared" si="2"/>
        <v>0</v>
      </c>
      <c r="F11" s="18"/>
      <c r="G11" s="14">
        <f t="shared" si="0"/>
        <v>0</v>
      </c>
      <c r="H11" s="15"/>
      <c r="I11" s="15"/>
      <c r="J11" s="15"/>
      <c r="K11" s="15"/>
      <c r="L11" s="15"/>
      <c r="M11" s="15"/>
      <c r="N11" s="15"/>
      <c r="O11" s="15"/>
      <c r="P11" s="15"/>
      <c r="Q11" s="19"/>
      <c r="R11" s="1"/>
      <c r="T11" s="1"/>
      <c r="V11" s="1"/>
      <c r="W11" s="1"/>
      <c r="X11" s="1"/>
    </row>
    <row r="12" spans="1:24" s="4" customFormat="1">
      <c r="A12" s="11" t="s">
        <v>23</v>
      </c>
      <c r="B12" s="17">
        <v>0</v>
      </c>
      <c r="C12" s="17">
        <v>0</v>
      </c>
      <c r="D12" s="17">
        <v>0</v>
      </c>
      <c r="E12" s="17">
        <f t="shared" si="2"/>
        <v>0</v>
      </c>
      <c r="F12" s="18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9"/>
      <c r="R12" s="1"/>
      <c r="T12" s="1"/>
      <c r="V12" s="1"/>
      <c r="W12" s="1"/>
      <c r="X12" s="1"/>
    </row>
    <row r="13" spans="1:24" s="4" customFormat="1">
      <c r="A13" s="11" t="s">
        <v>24</v>
      </c>
      <c r="B13" s="17">
        <v>0</v>
      </c>
      <c r="C13" s="17">
        <v>0</v>
      </c>
      <c r="D13" s="17">
        <v>0</v>
      </c>
      <c r="E13" s="17">
        <f t="shared" si="2"/>
        <v>0</v>
      </c>
      <c r="F13" s="18"/>
      <c r="G13" s="14">
        <f t="shared" si="0"/>
        <v>0</v>
      </c>
      <c r="H13" s="15">
        <f t="shared" ref="H13:H15" si="8">ROUND((B13/$B$48)*$B$50,0)</f>
        <v>0</v>
      </c>
      <c r="I13" s="15">
        <f t="shared" ref="I13:I15" si="9">ROUND((C13/$C$48)*$C$50,0)</f>
        <v>0</v>
      </c>
      <c r="J13" s="15">
        <f t="shared" ref="J13:J15" si="10">ROUND((D13/$D$48)*$D$50,0)</f>
        <v>0</v>
      </c>
      <c r="K13" s="15">
        <f t="shared" si="4"/>
        <v>0</v>
      </c>
      <c r="L13" s="15">
        <f>+ROUND(C63*$B$55,0)</f>
        <v>0</v>
      </c>
      <c r="M13" s="15">
        <f t="shared" ref="M13:N15" si="11">+ROUND(D63*$B$55,0)</f>
        <v>0</v>
      </c>
      <c r="N13" s="15">
        <f t="shared" si="11"/>
        <v>0</v>
      </c>
      <c r="O13" s="15">
        <f t="shared" si="5"/>
        <v>0</v>
      </c>
      <c r="P13" s="15">
        <f t="shared" si="6"/>
        <v>0</v>
      </c>
      <c r="Q13" s="19">
        <f t="shared" si="7"/>
        <v>0</v>
      </c>
      <c r="R13" s="1"/>
      <c r="S13" s="20"/>
      <c r="T13" s="1"/>
      <c r="V13" s="15"/>
      <c r="W13" s="15"/>
      <c r="X13" s="15"/>
    </row>
    <row r="14" spans="1:24">
      <c r="A14" s="11" t="s">
        <v>25</v>
      </c>
      <c r="B14" s="17">
        <v>0</v>
      </c>
      <c r="C14" s="17">
        <v>0</v>
      </c>
      <c r="D14" s="17">
        <v>0</v>
      </c>
      <c r="E14" s="17">
        <f t="shared" si="2"/>
        <v>0</v>
      </c>
      <c r="F14" s="18"/>
      <c r="G14" s="14">
        <f t="shared" si="0"/>
        <v>0</v>
      </c>
      <c r="H14" s="15">
        <f t="shared" si="8"/>
        <v>0</v>
      </c>
      <c r="I14" s="15">
        <f t="shared" si="9"/>
        <v>0</v>
      </c>
      <c r="J14" s="15">
        <f t="shared" si="10"/>
        <v>0</v>
      </c>
      <c r="K14" s="15">
        <f t="shared" si="4"/>
        <v>0</v>
      </c>
      <c r="L14" s="15">
        <f>+ROUND(C64*$B$55,0)</f>
        <v>0</v>
      </c>
      <c r="M14" s="15">
        <f t="shared" si="11"/>
        <v>0</v>
      </c>
      <c r="N14" s="15">
        <f t="shared" si="11"/>
        <v>0</v>
      </c>
      <c r="O14" s="15">
        <f t="shared" si="5"/>
        <v>0</v>
      </c>
      <c r="P14" s="15">
        <f t="shared" si="6"/>
        <v>0</v>
      </c>
      <c r="Q14" s="19">
        <f t="shared" si="7"/>
        <v>0</v>
      </c>
      <c r="S14" s="20"/>
    </row>
    <row r="15" spans="1:24">
      <c r="A15" s="11" t="s">
        <v>26</v>
      </c>
      <c r="B15" s="17">
        <v>0</v>
      </c>
      <c r="C15" s="17">
        <v>0</v>
      </c>
      <c r="D15" s="17">
        <v>0</v>
      </c>
      <c r="E15" s="17">
        <f t="shared" si="2"/>
        <v>0</v>
      </c>
      <c r="F15" s="18"/>
      <c r="G15" s="14">
        <f t="shared" si="0"/>
        <v>0</v>
      </c>
      <c r="H15" s="15">
        <f t="shared" si="8"/>
        <v>0</v>
      </c>
      <c r="I15" s="15">
        <f t="shared" si="9"/>
        <v>0</v>
      </c>
      <c r="J15" s="15">
        <f t="shared" si="10"/>
        <v>0</v>
      </c>
      <c r="K15" s="15">
        <f t="shared" si="4"/>
        <v>0</v>
      </c>
      <c r="L15" s="15">
        <f>+ROUND(C65*$B$55,0)</f>
        <v>0</v>
      </c>
      <c r="M15" s="15">
        <f t="shared" si="11"/>
        <v>0</v>
      </c>
      <c r="N15" s="15">
        <f t="shared" si="11"/>
        <v>0</v>
      </c>
      <c r="O15" s="15">
        <f t="shared" si="5"/>
        <v>0</v>
      </c>
      <c r="P15" s="15">
        <f t="shared" si="6"/>
        <v>0</v>
      </c>
      <c r="Q15" s="19">
        <f t="shared" si="7"/>
        <v>0</v>
      </c>
      <c r="S15" s="20"/>
    </row>
    <row r="16" spans="1:24">
      <c r="A16" s="11" t="s">
        <v>27</v>
      </c>
      <c r="B16" s="17">
        <v>0</v>
      </c>
      <c r="C16" s="17">
        <v>0</v>
      </c>
      <c r="D16" s="17">
        <v>0</v>
      </c>
      <c r="E16" s="17">
        <f t="shared" si="2"/>
        <v>0</v>
      </c>
      <c r="F16" s="18"/>
      <c r="G16" s="14">
        <f t="shared" si="0"/>
        <v>0</v>
      </c>
      <c r="H16" s="15"/>
      <c r="I16" s="15"/>
      <c r="J16" s="15"/>
      <c r="K16" s="15"/>
      <c r="L16" s="15">
        <v>0</v>
      </c>
      <c r="M16" s="15">
        <v>0</v>
      </c>
      <c r="N16" s="15">
        <v>0</v>
      </c>
      <c r="O16" s="15">
        <f t="shared" si="5"/>
        <v>0</v>
      </c>
      <c r="P16" s="15"/>
      <c r="Q16" s="19"/>
      <c r="S16" s="4"/>
    </row>
    <row r="17" spans="1:19">
      <c r="A17" s="11" t="s">
        <v>28</v>
      </c>
      <c r="B17" s="17">
        <v>0</v>
      </c>
      <c r="C17" s="17">
        <v>0</v>
      </c>
      <c r="D17" s="17">
        <v>0</v>
      </c>
      <c r="E17" s="17">
        <f t="shared" si="2"/>
        <v>0</v>
      </c>
      <c r="F17" s="18"/>
      <c r="G17" s="14">
        <f t="shared" si="0"/>
        <v>0</v>
      </c>
      <c r="H17" s="15"/>
      <c r="I17" s="15"/>
      <c r="J17" s="15"/>
      <c r="K17" s="15"/>
      <c r="L17" s="15">
        <f t="shared" ref="L17:N19" si="12">+ROUND(C67*$B$55,0)</f>
        <v>0</v>
      </c>
      <c r="M17" s="15">
        <f t="shared" si="12"/>
        <v>0</v>
      </c>
      <c r="N17" s="15">
        <f t="shared" si="12"/>
        <v>0</v>
      </c>
      <c r="O17" s="15">
        <f t="shared" si="5"/>
        <v>0</v>
      </c>
      <c r="P17" s="15"/>
      <c r="Q17" s="19"/>
      <c r="S17" s="4"/>
    </row>
    <row r="18" spans="1:19">
      <c r="A18" s="11" t="s">
        <v>29</v>
      </c>
      <c r="B18" s="17">
        <v>0</v>
      </c>
      <c r="C18" s="17">
        <v>0</v>
      </c>
      <c r="D18" s="17">
        <v>0</v>
      </c>
      <c r="E18" s="17">
        <f t="shared" si="2"/>
        <v>0</v>
      </c>
      <c r="F18" s="18"/>
      <c r="G18" s="14">
        <f t="shared" si="0"/>
        <v>0</v>
      </c>
      <c r="H18" s="15">
        <f t="shared" ref="H18:H21" si="13">ROUND((B18/$B$48)*$B$50,0)</f>
        <v>0</v>
      </c>
      <c r="I18" s="15">
        <f t="shared" ref="I18:I21" si="14">ROUND((C18/$C$48)*$C$50,0)</f>
        <v>0</v>
      </c>
      <c r="J18" s="15">
        <f t="shared" ref="J18:J21" si="15">ROUND((D18/$D$48)*$D$50,0)</f>
        <v>0</v>
      </c>
      <c r="K18" s="15">
        <f t="shared" si="4"/>
        <v>0</v>
      </c>
      <c r="L18" s="15">
        <f t="shared" si="12"/>
        <v>0</v>
      </c>
      <c r="M18" s="15">
        <f t="shared" si="12"/>
        <v>0</v>
      </c>
      <c r="N18" s="15">
        <f t="shared" si="12"/>
        <v>0</v>
      </c>
      <c r="O18" s="15">
        <f t="shared" si="5"/>
        <v>0</v>
      </c>
      <c r="P18" s="15">
        <f t="shared" si="6"/>
        <v>0</v>
      </c>
      <c r="Q18" s="19">
        <f t="shared" si="7"/>
        <v>0</v>
      </c>
      <c r="S18" s="4"/>
    </row>
    <row r="19" spans="1:19">
      <c r="A19" s="11" t="s">
        <v>42</v>
      </c>
      <c r="B19" s="17">
        <v>0</v>
      </c>
      <c r="C19" s="17">
        <v>0</v>
      </c>
      <c r="D19" s="17">
        <v>0</v>
      </c>
      <c r="E19" s="17">
        <f t="shared" si="2"/>
        <v>0</v>
      </c>
      <c r="F19" s="21"/>
      <c r="G19" s="14">
        <f t="shared" si="0"/>
        <v>0</v>
      </c>
      <c r="H19" s="15">
        <f t="shared" si="13"/>
        <v>0</v>
      </c>
      <c r="I19" s="15">
        <f t="shared" si="14"/>
        <v>0</v>
      </c>
      <c r="J19" s="15">
        <f t="shared" si="15"/>
        <v>0</v>
      </c>
      <c r="K19" s="15">
        <f t="shared" si="4"/>
        <v>0</v>
      </c>
      <c r="L19" s="15">
        <f t="shared" si="12"/>
        <v>0</v>
      </c>
      <c r="M19" s="15">
        <f t="shared" si="12"/>
        <v>0</v>
      </c>
      <c r="N19" s="15">
        <f t="shared" si="12"/>
        <v>0</v>
      </c>
      <c r="O19" s="15">
        <f t="shared" si="5"/>
        <v>0</v>
      </c>
      <c r="P19" s="15">
        <f t="shared" si="6"/>
        <v>0</v>
      </c>
      <c r="Q19" s="19">
        <f>E19+K19</f>
        <v>0</v>
      </c>
      <c r="S19" s="4"/>
    </row>
    <row r="20" spans="1:19">
      <c r="A20" s="11" t="s">
        <v>43</v>
      </c>
      <c r="B20" s="17">
        <v>0</v>
      </c>
      <c r="C20" s="17">
        <v>0</v>
      </c>
      <c r="D20" s="17">
        <v>0</v>
      </c>
      <c r="E20" s="17">
        <f t="shared" si="2"/>
        <v>0</v>
      </c>
      <c r="F20" s="4"/>
      <c r="G20" s="14">
        <f t="shared" si="0"/>
        <v>0</v>
      </c>
      <c r="H20" s="15">
        <f t="shared" si="13"/>
        <v>0</v>
      </c>
      <c r="I20" s="15">
        <f t="shared" si="14"/>
        <v>0</v>
      </c>
      <c r="J20" s="15">
        <f t="shared" si="15"/>
        <v>0</v>
      </c>
      <c r="K20" s="15">
        <f t="shared" si="4"/>
        <v>0</v>
      </c>
      <c r="L20" s="15">
        <v>0</v>
      </c>
      <c r="M20" s="15">
        <v>0</v>
      </c>
      <c r="N20" s="15">
        <v>0</v>
      </c>
      <c r="O20" s="15">
        <f t="shared" si="5"/>
        <v>0</v>
      </c>
      <c r="P20" s="15">
        <f t="shared" si="6"/>
        <v>0</v>
      </c>
      <c r="Q20" s="19">
        <f>E20+K20</f>
        <v>0</v>
      </c>
      <c r="S20" s="4"/>
    </row>
    <row r="21" spans="1:19">
      <c r="A21" s="11" t="s">
        <v>30</v>
      </c>
      <c r="B21" s="17">
        <v>3600</v>
      </c>
      <c r="C21" s="17">
        <v>4000</v>
      </c>
      <c r="D21" s="17">
        <v>4400</v>
      </c>
      <c r="E21" s="17">
        <f t="shared" si="2"/>
        <v>12000</v>
      </c>
      <c r="F21" s="4"/>
      <c r="G21" s="14">
        <f t="shared" si="0"/>
        <v>2.9695619896065329E-2</v>
      </c>
      <c r="H21" s="15">
        <f t="shared" si="13"/>
        <v>540</v>
      </c>
      <c r="I21" s="15">
        <f t="shared" si="14"/>
        <v>623</v>
      </c>
      <c r="J21" s="15">
        <f t="shared" si="15"/>
        <v>707</v>
      </c>
      <c r="K21" s="15">
        <f t="shared" si="4"/>
        <v>1870</v>
      </c>
      <c r="L21" s="15">
        <f>+ROUND(C66*$B$55,0)</f>
        <v>0</v>
      </c>
      <c r="M21" s="15">
        <f>+ROUND(D66*$B$55,0)</f>
        <v>0</v>
      </c>
      <c r="N21" s="15">
        <f>+ROUND(E66*$B$55,0)</f>
        <v>0</v>
      </c>
      <c r="O21" s="15">
        <f t="shared" si="5"/>
        <v>0</v>
      </c>
      <c r="P21" s="15">
        <f t="shared" si="6"/>
        <v>1870</v>
      </c>
      <c r="Q21" s="19">
        <f>E21+K21</f>
        <v>13870</v>
      </c>
      <c r="S21" s="20"/>
    </row>
    <row r="22" spans="1:19" hidden="1">
      <c r="A22" s="11" t="s">
        <v>44</v>
      </c>
      <c r="B22" s="17">
        <v>0</v>
      </c>
      <c r="C22" s="17">
        <v>0</v>
      </c>
      <c r="D22" s="17">
        <v>0</v>
      </c>
      <c r="E22" s="17">
        <f t="shared" si="2"/>
        <v>0</v>
      </c>
      <c r="F22" s="4"/>
      <c r="G22" s="14">
        <f t="shared" si="0"/>
        <v>0</v>
      </c>
      <c r="H22" s="15">
        <f t="shared" ref="H22:H23" si="16">ROUND((B22/$B$48)*$C$73,0)</f>
        <v>0</v>
      </c>
      <c r="I22" s="15">
        <f t="shared" ref="I22:I23" si="17">ROUND((C22/$C$48)*$D$73,0)</f>
        <v>0</v>
      </c>
      <c r="J22" s="15">
        <f t="shared" ref="J22:J23" si="18">ROUND((D22/$D$48)*$E$73,0)</f>
        <v>0</v>
      </c>
      <c r="K22" s="15">
        <f t="shared" si="4"/>
        <v>0</v>
      </c>
      <c r="L22" s="15"/>
      <c r="M22" s="15"/>
      <c r="N22" s="15"/>
      <c r="O22" s="15"/>
      <c r="P22" s="15">
        <f t="shared" si="6"/>
        <v>0</v>
      </c>
      <c r="Q22" s="19">
        <f>E22+K22</f>
        <v>0</v>
      </c>
      <c r="S22" s="4"/>
    </row>
    <row r="23" spans="1:19" hidden="1">
      <c r="A23" s="11" t="s">
        <v>45</v>
      </c>
      <c r="B23" s="17">
        <v>0</v>
      </c>
      <c r="C23" s="17">
        <v>0</v>
      </c>
      <c r="D23" s="17">
        <v>0</v>
      </c>
      <c r="E23" s="17">
        <f t="shared" si="2"/>
        <v>0</v>
      </c>
      <c r="F23" s="4"/>
      <c r="G23" s="14">
        <f t="shared" si="0"/>
        <v>0</v>
      </c>
      <c r="H23" s="15">
        <f t="shared" si="16"/>
        <v>0</v>
      </c>
      <c r="I23" s="15">
        <f t="shared" si="17"/>
        <v>0</v>
      </c>
      <c r="J23" s="15">
        <f t="shared" si="18"/>
        <v>0</v>
      </c>
      <c r="K23" s="15">
        <f t="shared" si="4"/>
        <v>0</v>
      </c>
      <c r="L23" s="15"/>
      <c r="M23" s="15"/>
      <c r="N23" s="15"/>
      <c r="O23" s="15"/>
      <c r="P23" s="15">
        <f t="shared" si="6"/>
        <v>0</v>
      </c>
      <c r="Q23" s="19">
        <f>E23+K23</f>
        <v>0</v>
      </c>
      <c r="R23" s="16"/>
      <c r="S23" s="4"/>
    </row>
    <row r="24" spans="1:19">
      <c r="A24" s="22" t="s">
        <v>31</v>
      </c>
      <c r="B24" s="17"/>
      <c r="C24" s="17"/>
      <c r="D24" s="17"/>
      <c r="E24" s="17"/>
      <c r="F24" s="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9"/>
      <c r="S24" s="4"/>
    </row>
    <row r="25" spans="1:19">
      <c r="A25" s="11" t="s">
        <v>19</v>
      </c>
      <c r="B25" s="17">
        <v>0</v>
      </c>
      <c r="C25" s="17">
        <v>0</v>
      </c>
      <c r="D25" s="17">
        <v>0</v>
      </c>
      <c r="E25" s="17">
        <f t="shared" si="2"/>
        <v>0</v>
      </c>
      <c r="F25" s="18"/>
      <c r="G25" s="14">
        <f>(D25+C25+B25)/($B$48+$C$48+$D$48)</f>
        <v>0</v>
      </c>
      <c r="H25" s="15">
        <f t="shared" ref="H25:H47" si="19">ROUND((B25/$B$48)*$B$50,0)</f>
        <v>0</v>
      </c>
      <c r="I25" s="15">
        <f t="shared" ref="I25:I47" si="20">ROUND((C25/$C$48)*$C$50,0)</f>
        <v>0</v>
      </c>
      <c r="J25" s="15">
        <f t="shared" ref="J25:J47" si="21">ROUND((D25/$D$48)*$D$50,0)</f>
        <v>0</v>
      </c>
      <c r="K25" s="15">
        <f t="shared" si="4"/>
        <v>0</v>
      </c>
      <c r="L25" s="15"/>
      <c r="M25" s="15"/>
      <c r="N25" s="15"/>
      <c r="O25" s="15"/>
      <c r="P25" s="15">
        <f t="shared" si="6"/>
        <v>0</v>
      </c>
      <c r="Q25" s="19">
        <f>E25+K25</f>
        <v>0</v>
      </c>
      <c r="S25" s="20"/>
    </row>
    <row r="26" spans="1:19">
      <c r="A26" s="11" t="s">
        <v>20</v>
      </c>
      <c r="B26" s="17">
        <v>300</v>
      </c>
      <c r="C26" s="17">
        <v>600</v>
      </c>
      <c r="D26" s="17">
        <v>600</v>
      </c>
      <c r="E26" s="17">
        <f t="shared" si="2"/>
        <v>1500</v>
      </c>
      <c r="F26" s="18"/>
      <c r="G26" s="14">
        <f>(D26+C26+B26)/($B$48+$C$48+$D$48)</f>
        <v>3.7119524870081661E-3</v>
      </c>
      <c r="H26" s="15">
        <f t="shared" si="19"/>
        <v>45</v>
      </c>
      <c r="I26" s="15">
        <f t="shared" si="20"/>
        <v>93</v>
      </c>
      <c r="J26" s="15">
        <f t="shared" si="21"/>
        <v>96</v>
      </c>
      <c r="K26" s="15">
        <f t="shared" si="4"/>
        <v>234</v>
      </c>
      <c r="L26" s="15"/>
      <c r="M26" s="15"/>
      <c r="N26" s="15"/>
      <c r="O26" s="15"/>
      <c r="P26" s="15">
        <f t="shared" si="6"/>
        <v>234</v>
      </c>
      <c r="Q26" s="19">
        <f>E26+K26</f>
        <v>1734</v>
      </c>
      <c r="S26" s="20"/>
    </row>
    <row r="27" spans="1:19">
      <c r="A27" s="11" t="s">
        <v>21</v>
      </c>
      <c r="B27" s="17">
        <v>3000</v>
      </c>
      <c r="C27" s="17">
        <v>3600</v>
      </c>
      <c r="D27" s="17">
        <v>4200</v>
      </c>
      <c r="E27" s="17">
        <f t="shared" si="2"/>
        <v>10800</v>
      </c>
      <c r="G27" s="14">
        <f>(D27+C27+B27)/($B$48+$C$48+$D$48)</f>
        <v>2.6726057906458798E-2</v>
      </c>
      <c r="H27" s="15">
        <f t="shared" si="19"/>
        <v>450</v>
      </c>
      <c r="I27" s="15">
        <f t="shared" si="20"/>
        <v>561</v>
      </c>
      <c r="J27" s="15">
        <f t="shared" si="21"/>
        <v>675</v>
      </c>
      <c r="K27" s="15">
        <f t="shared" si="4"/>
        <v>1686</v>
      </c>
      <c r="L27" s="15"/>
      <c r="M27" s="15"/>
      <c r="N27" s="15"/>
      <c r="O27" s="15"/>
      <c r="P27" s="15">
        <f t="shared" si="6"/>
        <v>1686</v>
      </c>
      <c r="Q27" s="19">
        <f>E27+K27</f>
        <v>12486</v>
      </c>
      <c r="S27" s="20"/>
    </row>
    <row r="28" spans="1:19" hidden="1">
      <c r="A28" s="11" t="s">
        <v>32</v>
      </c>
      <c r="B28" s="17"/>
      <c r="C28" s="17"/>
      <c r="D28" s="17"/>
      <c r="E28" s="17"/>
      <c r="F28" s="18"/>
      <c r="G28" s="14"/>
      <c r="H28" s="15">
        <f t="shared" si="19"/>
        <v>0</v>
      </c>
      <c r="I28" s="15">
        <f t="shared" si="20"/>
        <v>0</v>
      </c>
      <c r="J28" s="15">
        <f t="shared" si="21"/>
        <v>0</v>
      </c>
      <c r="K28" s="15"/>
      <c r="L28" s="15"/>
      <c r="M28" s="15"/>
      <c r="N28" s="15"/>
      <c r="O28" s="15"/>
      <c r="P28" s="15"/>
      <c r="Q28" s="19"/>
      <c r="S28" s="4"/>
    </row>
    <row r="29" spans="1:19" hidden="1">
      <c r="A29" s="23" t="s">
        <v>46</v>
      </c>
      <c r="B29" s="17">
        <v>0</v>
      </c>
      <c r="C29" s="17">
        <v>0</v>
      </c>
      <c r="D29" s="17">
        <v>0</v>
      </c>
      <c r="E29" s="17">
        <f t="shared" si="2"/>
        <v>0</v>
      </c>
      <c r="G29" s="14">
        <f>(D29+C29+B29)/($B$48+$C$48+$D$48)</f>
        <v>0</v>
      </c>
      <c r="H29" s="15">
        <f t="shared" si="19"/>
        <v>0</v>
      </c>
      <c r="I29" s="15">
        <f t="shared" si="20"/>
        <v>0</v>
      </c>
      <c r="J29" s="15">
        <f t="shared" si="21"/>
        <v>0</v>
      </c>
      <c r="K29" s="15">
        <f t="shared" si="4"/>
        <v>0</v>
      </c>
      <c r="L29" s="15"/>
      <c r="M29" s="15"/>
      <c r="N29" s="15"/>
      <c r="O29" s="15"/>
      <c r="P29" s="15">
        <f t="shared" si="6"/>
        <v>0</v>
      </c>
      <c r="Q29" s="19">
        <f>E29+K29</f>
        <v>0</v>
      </c>
      <c r="S29" s="4"/>
    </row>
    <row r="30" spans="1:19" hidden="1">
      <c r="A30" s="23" t="s">
        <v>47</v>
      </c>
      <c r="B30" s="17">
        <v>0</v>
      </c>
      <c r="C30" s="17">
        <v>0</v>
      </c>
      <c r="D30" s="17">
        <v>0</v>
      </c>
      <c r="E30" s="17">
        <f t="shared" si="2"/>
        <v>0</v>
      </c>
      <c r="G30" s="14">
        <f>(D30+C30+B30)/($B$48+$C$48+$D$48)</f>
        <v>0</v>
      </c>
      <c r="H30" s="15">
        <f t="shared" si="19"/>
        <v>0</v>
      </c>
      <c r="I30" s="15">
        <f t="shared" si="20"/>
        <v>0</v>
      </c>
      <c r="J30" s="15">
        <f t="shared" si="21"/>
        <v>0</v>
      </c>
      <c r="K30" s="15">
        <f t="shared" si="4"/>
        <v>0</v>
      </c>
      <c r="L30" s="15"/>
      <c r="M30" s="15"/>
      <c r="N30" s="15"/>
      <c r="O30" s="15"/>
      <c r="P30" s="15">
        <f t="shared" si="6"/>
        <v>0</v>
      </c>
      <c r="Q30" s="19">
        <f>E30+K30</f>
        <v>0</v>
      </c>
      <c r="S30" s="4"/>
    </row>
    <row r="31" spans="1:19" hidden="1">
      <c r="A31" s="23" t="s">
        <v>48</v>
      </c>
      <c r="B31" s="17">
        <v>0</v>
      </c>
      <c r="C31" s="17">
        <v>0</v>
      </c>
      <c r="D31" s="17">
        <v>0</v>
      </c>
      <c r="E31" s="17">
        <f t="shared" si="2"/>
        <v>0</v>
      </c>
      <c r="G31" s="14">
        <f>(D31+C31+B31)/($B$48+$C$48+$D$48)</f>
        <v>0</v>
      </c>
      <c r="H31" s="15">
        <f t="shared" si="19"/>
        <v>0</v>
      </c>
      <c r="I31" s="15">
        <f t="shared" si="20"/>
        <v>0</v>
      </c>
      <c r="J31" s="15">
        <f t="shared" si="21"/>
        <v>0</v>
      </c>
      <c r="K31" s="15">
        <f t="shared" si="4"/>
        <v>0</v>
      </c>
      <c r="L31" s="15"/>
      <c r="M31" s="15"/>
      <c r="N31" s="15"/>
      <c r="O31" s="15"/>
      <c r="P31" s="15">
        <f t="shared" si="6"/>
        <v>0</v>
      </c>
      <c r="Q31" s="19">
        <f>E31+K31</f>
        <v>0</v>
      </c>
      <c r="S31" s="4"/>
    </row>
    <row r="32" spans="1:19" hidden="1">
      <c r="A32" s="11" t="s">
        <v>33</v>
      </c>
      <c r="B32" s="17"/>
      <c r="C32" s="17"/>
      <c r="D32" s="17"/>
      <c r="E32" s="17"/>
      <c r="G32" s="14"/>
      <c r="H32" s="15">
        <f t="shared" si="19"/>
        <v>0</v>
      </c>
      <c r="I32" s="15">
        <f t="shared" si="20"/>
        <v>0</v>
      </c>
      <c r="J32" s="15">
        <f t="shared" si="21"/>
        <v>0</v>
      </c>
      <c r="K32" s="15"/>
      <c r="L32" s="15"/>
      <c r="M32" s="15"/>
      <c r="N32" s="15"/>
      <c r="O32" s="15"/>
      <c r="P32" s="15"/>
      <c r="Q32" s="19"/>
      <c r="S32" s="4"/>
    </row>
    <row r="33" spans="1:21" hidden="1">
      <c r="A33" s="23" t="s">
        <v>46</v>
      </c>
      <c r="B33" s="17">
        <v>0</v>
      </c>
      <c r="C33" s="17">
        <v>0</v>
      </c>
      <c r="D33" s="17">
        <v>0</v>
      </c>
      <c r="E33" s="17">
        <f t="shared" si="2"/>
        <v>0</v>
      </c>
      <c r="F33" s="18"/>
      <c r="G33" s="14">
        <f>(D33+C33+B33)/($B$48+$C$48+$D$48)</f>
        <v>0</v>
      </c>
      <c r="H33" s="15">
        <f t="shared" si="19"/>
        <v>0</v>
      </c>
      <c r="I33" s="15">
        <f t="shared" si="20"/>
        <v>0</v>
      </c>
      <c r="J33" s="15">
        <f t="shared" si="21"/>
        <v>0</v>
      </c>
      <c r="K33" s="15">
        <f t="shared" si="4"/>
        <v>0</v>
      </c>
      <c r="L33" s="15"/>
      <c r="M33" s="15"/>
      <c r="N33" s="15"/>
      <c r="O33" s="15"/>
      <c r="P33" s="15">
        <f t="shared" si="6"/>
        <v>0</v>
      </c>
      <c r="Q33" s="19">
        <f>E33+K33</f>
        <v>0</v>
      </c>
      <c r="S33" s="4"/>
    </row>
    <row r="34" spans="1:21" hidden="1">
      <c r="A34" s="23" t="s">
        <v>47</v>
      </c>
      <c r="B34" s="17">
        <v>0</v>
      </c>
      <c r="C34" s="17">
        <v>0</v>
      </c>
      <c r="D34" s="17">
        <v>0</v>
      </c>
      <c r="E34" s="17">
        <f t="shared" si="2"/>
        <v>0</v>
      </c>
      <c r="G34" s="14">
        <f>(D34+C34+B34)/($B$48+$C$48+$D$48)</f>
        <v>0</v>
      </c>
      <c r="H34" s="15">
        <f t="shared" si="19"/>
        <v>0</v>
      </c>
      <c r="I34" s="15">
        <f t="shared" si="20"/>
        <v>0</v>
      </c>
      <c r="J34" s="15">
        <f t="shared" si="21"/>
        <v>0</v>
      </c>
      <c r="K34" s="15">
        <f t="shared" si="4"/>
        <v>0</v>
      </c>
      <c r="L34" s="15"/>
      <c r="M34" s="15"/>
      <c r="N34" s="15"/>
      <c r="O34" s="15"/>
      <c r="P34" s="15">
        <f t="shared" si="6"/>
        <v>0</v>
      </c>
      <c r="Q34" s="19">
        <f>E34+K34</f>
        <v>0</v>
      </c>
      <c r="S34" s="4"/>
    </row>
    <row r="35" spans="1:21" hidden="1">
      <c r="A35" s="23" t="s">
        <v>48</v>
      </c>
      <c r="B35" s="17">
        <v>0</v>
      </c>
      <c r="C35" s="17">
        <v>0</v>
      </c>
      <c r="D35" s="17">
        <v>0</v>
      </c>
      <c r="E35" s="17">
        <f t="shared" si="2"/>
        <v>0</v>
      </c>
      <c r="G35" s="14">
        <f>(D35+C35+B35)/($B$48+$C$48+$D$48)</f>
        <v>0</v>
      </c>
      <c r="H35" s="15">
        <f t="shared" si="19"/>
        <v>0</v>
      </c>
      <c r="I35" s="15">
        <f t="shared" si="20"/>
        <v>0</v>
      </c>
      <c r="J35" s="15">
        <f t="shared" si="21"/>
        <v>0</v>
      </c>
      <c r="K35" s="15">
        <f t="shared" si="4"/>
        <v>0</v>
      </c>
      <c r="L35" s="15"/>
      <c r="M35" s="15"/>
      <c r="N35" s="15"/>
      <c r="O35" s="15"/>
      <c r="P35" s="15">
        <f t="shared" si="6"/>
        <v>0</v>
      </c>
      <c r="Q35" s="19">
        <f>E35+K35</f>
        <v>0</v>
      </c>
      <c r="S35" s="4"/>
    </row>
    <row r="36" spans="1:21" hidden="1">
      <c r="A36" s="11" t="s">
        <v>34</v>
      </c>
      <c r="B36" s="17"/>
      <c r="C36" s="17"/>
      <c r="D36" s="17"/>
      <c r="E36" s="17"/>
      <c r="F36" s="18"/>
      <c r="G36" s="14"/>
      <c r="H36" s="15">
        <f t="shared" si="19"/>
        <v>0</v>
      </c>
      <c r="I36" s="15">
        <f t="shared" si="20"/>
        <v>0</v>
      </c>
      <c r="J36" s="15">
        <f t="shared" si="21"/>
        <v>0</v>
      </c>
      <c r="K36" s="15"/>
      <c r="L36" s="15"/>
      <c r="M36" s="15"/>
      <c r="N36" s="15"/>
      <c r="O36" s="15"/>
      <c r="P36" s="15"/>
      <c r="Q36" s="19"/>
      <c r="S36" s="4"/>
    </row>
    <row r="37" spans="1:21" hidden="1">
      <c r="A37" s="23" t="s">
        <v>46</v>
      </c>
      <c r="B37" s="17">
        <v>0</v>
      </c>
      <c r="C37" s="17">
        <v>0</v>
      </c>
      <c r="D37" s="17">
        <v>0</v>
      </c>
      <c r="E37" s="17">
        <f t="shared" si="2"/>
        <v>0</v>
      </c>
      <c r="G37" s="14">
        <f t="shared" ref="G37:G47" si="22">(D37+C37+B37)/($B$48+$C$48+$D$48)</f>
        <v>0</v>
      </c>
      <c r="H37" s="15">
        <f t="shared" si="19"/>
        <v>0</v>
      </c>
      <c r="I37" s="15">
        <f t="shared" si="20"/>
        <v>0</v>
      </c>
      <c r="J37" s="15">
        <f t="shared" si="21"/>
        <v>0</v>
      </c>
      <c r="K37" s="15">
        <f t="shared" si="4"/>
        <v>0</v>
      </c>
      <c r="L37" s="15"/>
      <c r="M37" s="15"/>
      <c r="N37" s="15"/>
      <c r="O37" s="15"/>
      <c r="P37" s="15">
        <f t="shared" si="6"/>
        <v>0</v>
      </c>
      <c r="Q37" s="19">
        <f t="shared" ref="Q37:Q47" si="23">E37+K37</f>
        <v>0</v>
      </c>
      <c r="S37" s="4"/>
    </row>
    <row r="38" spans="1:21" hidden="1">
      <c r="A38" s="23" t="s">
        <v>47</v>
      </c>
      <c r="B38" s="17">
        <v>0</v>
      </c>
      <c r="C38" s="17">
        <v>0</v>
      </c>
      <c r="D38" s="17">
        <v>0</v>
      </c>
      <c r="E38" s="17">
        <f t="shared" si="2"/>
        <v>0</v>
      </c>
      <c r="G38" s="14">
        <f t="shared" si="22"/>
        <v>0</v>
      </c>
      <c r="H38" s="15">
        <f t="shared" si="19"/>
        <v>0</v>
      </c>
      <c r="I38" s="15">
        <f t="shared" si="20"/>
        <v>0</v>
      </c>
      <c r="J38" s="15">
        <f t="shared" si="21"/>
        <v>0</v>
      </c>
      <c r="K38" s="15">
        <f t="shared" si="4"/>
        <v>0</v>
      </c>
      <c r="L38" s="15"/>
      <c r="M38" s="15"/>
      <c r="N38" s="15"/>
      <c r="O38" s="15"/>
      <c r="P38" s="15">
        <f t="shared" si="6"/>
        <v>0</v>
      </c>
      <c r="Q38" s="19">
        <f t="shared" si="23"/>
        <v>0</v>
      </c>
      <c r="S38" s="4"/>
    </row>
    <row r="39" spans="1:21" hidden="1">
      <c r="A39" s="23" t="s">
        <v>48</v>
      </c>
      <c r="B39" s="17">
        <v>0</v>
      </c>
      <c r="C39" s="17">
        <v>0</v>
      </c>
      <c r="D39" s="17">
        <v>0</v>
      </c>
      <c r="E39" s="17">
        <f t="shared" si="2"/>
        <v>0</v>
      </c>
      <c r="G39" s="14">
        <f t="shared" si="22"/>
        <v>0</v>
      </c>
      <c r="H39" s="15">
        <f t="shared" si="19"/>
        <v>0</v>
      </c>
      <c r="I39" s="15">
        <f t="shared" si="20"/>
        <v>0</v>
      </c>
      <c r="J39" s="15">
        <f t="shared" si="21"/>
        <v>0</v>
      </c>
      <c r="K39" s="15">
        <f t="shared" si="4"/>
        <v>0</v>
      </c>
      <c r="L39" s="15"/>
      <c r="M39" s="15"/>
      <c r="N39" s="15"/>
      <c r="O39" s="15"/>
      <c r="P39" s="15">
        <f t="shared" si="6"/>
        <v>0</v>
      </c>
      <c r="Q39" s="19">
        <f t="shared" si="23"/>
        <v>0</v>
      </c>
      <c r="S39" s="4"/>
    </row>
    <row r="40" spans="1:21" hidden="1">
      <c r="A40" s="11" t="s">
        <v>35</v>
      </c>
      <c r="B40" s="17">
        <v>0</v>
      </c>
      <c r="C40" s="17">
        <v>0</v>
      </c>
      <c r="D40" s="17">
        <v>0</v>
      </c>
      <c r="E40" s="17">
        <f t="shared" si="2"/>
        <v>0</v>
      </c>
      <c r="F40" s="18"/>
      <c r="G40" s="14">
        <f t="shared" si="22"/>
        <v>0</v>
      </c>
      <c r="H40" s="15">
        <f t="shared" si="19"/>
        <v>0</v>
      </c>
      <c r="I40" s="15">
        <f t="shared" si="20"/>
        <v>0</v>
      </c>
      <c r="J40" s="15">
        <f t="shared" si="21"/>
        <v>0</v>
      </c>
      <c r="K40" s="15">
        <f t="shared" si="4"/>
        <v>0</v>
      </c>
      <c r="L40" s="15"/>
      <c r="M40" s="15"/>
      <c r="N40" s="15"/>
      <c r="O40" s="15"/>
      <c r="P40" s="15">
        <f t="shared" si="6"/>
        <v>0</v>
      </c>
      <c r="Q40" s="19">
        <f t="shared" si="23"/>
        <v>0</v>
      </c>
      <c r="S40" s="4"/>
    </row>
    <row r="41" spans="1:21" hidden="1">
      <c r="A41" s="11" t="s">
        <v>36</v>
      </c>
      <c r="B41" s="17">
        <v>0</v>
      </c>
      <c r="C41" s="17">
        <v>0</v>
      </c>
      <c r="D41" s="17">
        <v>0</v>
      </c>
      <c r="E41" s="17">
        <f t="shared" si="2"/>
        <v>0</v>
      </c>
      <c r="F41" s="18"/>
      <c r="G41" s="14">
        <f t="shared" si="22"/>
        <v>0</v>
      </c>
      <c r="H41" s="15">
        <f t="shared" si="19"/>
        <v>0</v>
      </c>
      <c r="I41" s="15">
        <f t="shared" si="20"/>
        <v>0</v>
      </c>
      <c r="J41" s="15">
        <f t="shared" si="21"/>
        <v>0</v>
      </c>
      <c r="K41" s="15">
        <f t="shared" si="4"/>
        <v>0</v>
      </c>
      <c r="L41" s="15"/>
      <c r="M41" s="15"/>
      <c r="N41" s="15"/>
      <c r="O41" s="15"/>
      <c r="P41" s="15">
        <f t="shared" si="6"/>
        <v>0</v>
      </c>
      <c r="Q41" s="19">
        <f t="shared" si="23"/>
        <v>0</v>
      </c>
      <c r="S41" s="4"/>
    </row>
    <row r="42" spans="1:21" hidden="1">
      <c r="A42" s="1" t="s">
        <v>49</v>
      </c>
      <c r="B42" s="17">
        <v>0</v>
      </c>
      <c r="C42" s="17">
        <v>0</v>
      </c>
      <c r="D42" s="17">
        <v>0</v>
      </c>
      <c r="E42" s="17">
        <f t="shared" si="2"/>
        <v>0</v>
      </c>
      <c r="G42" s="14">
        <f t="shared" si="22"/>
        <v>0</v>
      </c>
      <c r="H42" s="15">
        <f t="shared" si="19"/>
        <v>0</v>
      </c>
      <c r="I42" s="15">
        <f t="shared" si="20"/>
        <v>0</v>
      </c>
      <c r="J42" s="15">
        <f t="shared" si="21"/>
        <v>0</v>
      </c>
      <c r="K42" s="15">
        <f t="shared" si="4"/>
        <v>0</v>
      </c>
      <c r="L42" s="15"/>
      <c r="M42" s="15"/>
      <c r="N42" s="15"/>
      <c r="O42" s="15"/>
      <c r="P42" s="15">
        <f t="shared" si="6"/>
        <v>0</v>
      </c>
      <c r="Q42" s="19">
        <f t="shared" si="23"/>
        <v>0</v>
      </c>
      <c r="S42" s="4"/>
    </row>
    <row r="43" spans="1:21" hidden="1">
      <c r="A43" s="1" t="s">
        <v>50</v>
      </c>
      <c r="B43" s="17">
        <v>0</v>
      </c>
      <c r="C43" s="17">
        <v>0</v>
      </c>
      <c r="D43" s="17">
        <v>0</v>
      </c>
      <c r="E43" s="17">
        <f t="shared" si="2"/>
        <v>0</v>
      </c>
      <c r="G43" s="14">
        <f t="shared" si="22"/>
        <v>0</v>
      </c>
      <c r="H43" s="15">
        <f t="shared" si="19"/>
        <v>0</v>
      </c>
      <c r="I43" s="15">
        <f t="shared" si="20"/>
        <v>0</v>
      </c>
      <c r="J43" s="15">
        <f t="shared" si="21"/>
        <v>0</v>
      </c>
      <c r="K43" s="15">
        <f t="shared" si="4"/>
        <v>0</v>
      </c>
      <c r="L43" s="15"/>
      <c r="M43" s="15"/>
      <c r="N43" s="15"/>
      <c r="O43" s="15"/>
      <c r="P43" s="15">
        <f t="shared" si="6"/>
        <v>0</v>
      </c>
      <c r="Q43" s="19">
        <f t="shared" si="23"/>
        <v>0</v>
      </c>
      <c r="S43" s="4"/>
    </row>
    <row r="44" spans="1:21" hidden="1">
      <c r="A44" s="1" t="s">
        <v>51</v>
      </c>
      <c r="B44" s="17">
        <v>0</v>
      </c>
      <c r="C44" s="17">
        <v>0</v>
      </c>
      <c r="D44" s="17">
        <v>0</v>
      </c>
      <c r="E44" s="17">
        <f t="shared" si="2"/>
        <v>0</v>
      </c>
      <c r="G44" s="14">
        <f t="shared" si="22"/>
        <v>0</v>
      </c>
      <c r="H44" s="15">
        <f t="shared" si="19"/>
        <v>0</v>
      </c>
      <c r="I44" s="15">
        <f t="shared" si="20"/>
        <v>0</v>
      </c>
      <c r="J44" s="15">
        <f t="shared" si="21"/>
        <v>0</v>
      </c>
      <c r="K44" s="15">
        <f t="shared" si="4"/>
        <v>0</v>
      </c>
      <c r="L44" s="15"/>
      <c r="M44" s="15"/>
      <c r="N44" s="15"/>
      <c r="O44" s="15"/>
      <c r="P44" s="15">
        <f t="shared" si="6"/>
        <v>0</v>
      </c>
      <c r="Q44" s="19">
        <f t="shared" si="23"/>
        <v>0</v>
      </c>
      <c r="S44" s="4"/>
    </row>
    <row r="45" spans="1:21" hidden="1">
      <c r="A45" s="1" t="s">
        <v>52</v>
      </c>
      <c r="B45" s="17">
        <v>0</v>
      </c>
      <c r="C45" s="17">
        <v>0</v>
      </c>
      <c r="D45" s="17">
        <v>0</v>
      </c>
      <c r="E45" s="17">
        <f t="shared" si="2"/>
        <v>0</v>
      </c>
      <c r="G45" s="14">
        <f t="shared" si="22"/>
        <v>0</v>
      </c>
      <c r="H45" s="15">
        <f t="shared" si="19"/>
        <v>0</v>
      </c>
      <c r="I45" s="15">
        <f t="shared" si="20"/>
        <v>0</v>
      </c>
      <c r="J45" s="15">
        <f t="shared" si="21"/>
        <v>0</v>
      </c>
      <c r="K45" s="15">
        <f t="shared" si="4"/>
        <v>0</v>
      </c>
      <c r="L45" s="15"/>
      <c r="M45" s="15"/>
      <c r="N45" s="15"/>
      <c r="O45" s="15"/>
      <c r="P45" s="15">
        <f t="shared" si="6"/>
        <v>0</v>
      </c>
      <c r="Q45" s="19">
        <f t="shared" si="23"/>
        <v>0</v>
      </c>
      <c r="S45" s="4"/>
    </row>
    <row r="46" spans="1:21" hidden="1">
      <c r="A46" s="1" t="s">
        <v>53</v>
      </c>
      <c r="B46" s="17">
        <v>0</v>
      </c>
      <c r="C46" s="17">
        <v>0</v>
      </c>
      <c r="D46" s="17">
        <v>0</v>
      </c>
      <c r="E46" s="17">
        <f t="shared" si="2"/>
        <v>0</v>
      </c>
      <c r="G46" s="14">
        <f t="shared" si="22"/>
        <v>0</v>
      </c>
      <c r="H46" s="15">
        <f t="shared" si="19"/>
        <v>0</v>
      </c>
      <c r="I46" s="15">
        <f t="shared" si="20"/>
        <v>0</v>
      </c>
      <c r="J46" s="15">
        <f t="shared" si="21"/>
        <v>0</v>
      </c>
      <c r="K46" s="15">
        <f t="shared" si="4"/>
        <v>0</v>
      </c>
      <c r="L46" s="15"/>
      <c r="M46" s="15"/>
      <c r="N46" s="15"/>
      <c r="O46" s="15"/>
      <c r="P46" s="15">
        <f t="shared" si="6"/>
        <v>0</v>
      </c>
      <c r="Q46" s="19">
        <f t="shared" si="23"/>
        <v>0</v>
      </c>
      <c r="S46" s="4"/>
    </row>
    <row r="47" spans="1:21">
      <c r="A47" s="11" t="s">
        <v>37</v>
      </c>
      <c r="B47" s="17">
        <v>600</v>
      </c>
      <c r="C47" s="17">
        <v>600</v>
      </c>
      <c r="D47" s="17">
        <v>600</v>
      </c>
      <c r="E47" s="17">
        <f t="shared" si="2"/>
        <v>1800</v>
      </c>
      <c r="F47" s="18"/>
      <c r="G47" s="14">
        <f t="shared" si="22"/>
        <v>4.4543429844097994E-3</v>
      </c>
      <c r="H47" s="15">
        <f t="shared" si="19"/>
        <v>90</v>
      </c>
      <c r="I47" s="15">
        <f t="shared" si="20"/>
        <v>93</v>
      </c>
      <c r="J47" s="15">
        <f t="shared" si="21"/>
        <v>96</v>
      </c>
      <c r="K47" s="15">
        <f t="shared" si="4"/>
        <v>279</v>
      </c>
      <c r="L47" s="15"/>
      <c r="M47" s="15"/>
      <c r="N47" s="15"/>
      <c r="O47" s="15"/>
      <c r="P47" s="15">
        <f t="shared" si="6"/>
        <v>279</v>
      </c>
      <c r="Q47" s="19">
        <f t="shared" si="23"/>
        <v>2079</v>
      </c>
      <c r="R47" s="16"/>
      <c r="S47" s="20"/>
    </row>
    <row r="48" spans="1:21" ht="13.8" thickBot="1">
      <c r="A48" s="24" t="s">
        <v>38</v>
      </c>
      <c r="B48" s="25">
        <f>SUM(B8:B47)</f>
        <v>120000</v>
      </c>
      <c r="C48" s="26">
        <f>SUM(C8:C47)</f>
        <v>134800</v>
      </c>
      <c r="D48" s="26">
        <f>SUM(D8:D47)</f>
        <v>149300</v>
      </c>
      <c r="E48" s="26">
        <f>SUM(B48:D48)</f>
        <v>404100</v>
      </c>
      <c r="F48" s="27"/>
      <c r="G48" s="28">
        <f t="shared" ref="G48:Q48" si="24">SUM(G8:G47)</f>
        <v>1</v>
      </c>
      <c r="H48" s="25">
        <f t="shared" si="24"/>
        <v>18000</v>
      </c>
      <c r="I48" s="25">
        <f t="shared" si="24"/>
        <v>20999</v>
      </c>
      <c r="J48" s="25">
        <f t="shared" si="24"/>
        <v>23999</v>
      </c>
      <c r="K48" s="29">
        <f t="shared" si="24"/>
        <v>62998</v>
      </c>
      <c r="L48" s="29">
        <f t="shared" si="24"/>
        <v>0</v>
      </c>
      <c r="M48" s="29">
        <f t="shared" si="24"/>
        <v>0</v>
      </c>
      <c r="N48" s="29">
        <f t="shared" si="24"/>
        <v>0</v>
      </c>
      <c r="O48" s="29">
        <f t="shared" si="24"/>
        <v>0</v>
      </c>
      <c r="P48" s="29">
        <f t="shared" si="24"/>
        <v>62998</v>
      </c>
      <c r="Q48" s="30">
        <f t="shared" si="24"/>
        <v>467098</v>
      </c>
      <c r="S48" s="20"/>
      <c r="T48" s="31"/>
      <c r="U48" s="15"/>
    </row>
    <row r="49" spans="1:23" ht="13.8" thickTop="1">
      <c r="F49" s="4"/>
      <c r="S49" s="4"/>
    </row>
    <row r="50" spans="1:23">
      <c r="A50" s="4" t="s">
        <v>39</v>
      </c>
      <c r="B50" s="32">
        <v>18000</v>
      </c>
      <c r="C50" s="32">
        <v>21000</v>
      </c>
      <c r="D50" s="32">
        <v>24000</v>
      </c>
      <c r="E50" s="32">
        <f>SUM(B50:D50)</f>
        <v>63000</v>
      </c>
      <c r="H50" s="20"/>
      <c r="I50" s="20"/>
      <c r="J50" s="20"/>
      <c r="K50" s="4"/>
      <c r="L50" s="4"/>
      <c r="M50" s="4"/>
      <c r="N50" s="4"/>
      <c r="O50" s="4"/>
      <c r="P50" s="4"/>
      <c r="Q50" s="4"/>
      <c r="R50" s="4"/>
      <c r="S50" s="20"/>
      <c r="T50" s="33"/>
      <c r="U50" s="20"/>
      <c r="V50" s="4"/>
      <c r="W50" s="4"/>
    </row>
    <row r="51" spans="1:23">
      <c r="A51" s="1" t="s">
        <v>40</v>
      </c>
      <c r="B51" s="34">
        <v>25000</v>
      </c>
      <c r="C51" s="35">
        <v>25000</v>
      </c>
      <c r="D51" s="35">
        <v>25000</v>
      </c>
      <c r="E51" s="35">
        <f>SUM(B51:D51)</f>
        <v>75000</v>
      </c>
      <c r="H51" s="4"/>
      <c r="I51" s="4"/>
      <c r="J51" s="4"/>
      <c r="K51" s="4"/>
      <c r="L51" s="4"/>
      <c r="M51" s="4"/>
      <c r="N51" s="4"/>
      <c r="O51" s="4"/>
      <c r="P51" s="4"/>
      <c r="Q51" s="20"/>
      <c r="R51" s="4"/>
      <c r="S51" s="4"/>
      <c r="T51" s="4"/>
      <c r="U51" s="4"/>
      <c r="V51" s="4"/>
      <c r="W51" s="4"/>
    </row>
    <row r="52" spans="1:23" ht="13.8" thickBot="1">
      <c r="A52" s="1" t="s">
        <v>41</v>
      </c>
      <c r="B52" s="36">
        <f>+B48+B50+B51</f>
        <v>163000</v>
      </c>
      <c r="C52" s="36">
        <f>+C48+C50+C51</f>
        <v>180800</v>
      </c>
      <c r="D52" s="36">
        <f>+D48+D50+D51</f>
        <v>198300</v>
      </c>
      <c r="E52" s="36">
        <f>+B52+C52+D52</f>
        <v>542100</v>
      </c>
      <c r="L52" s="15"/>
      <c r="M52" s="15"/>
      <c r="N52" s="37"/>
      <c r="Q52" s="15"/>
      <c r="S52" s="4"/>
    </row>
    <row r="53" spans="1:23" ht="13.8" thickTop="1">
      <c r="B53" s="38"/>
      <c r="C53" s="38"/>
      <c r="D53" s="38"/>
      <c r="E53" s="38"/>
      <c r="L53" s="15"/>
      <c r="M53" s="15"/>
      <c r="N53" s="37"/>
      <c r="Q53" s="15"/>
    </row>
    <row r="54" spans="1:23" ht="7.5" customHeight="1">
      <c r="G54" s="39"/>
    </row>
    <row r="55" spans="1:23">
      <c r="B55" s="40"/>
    </row>
    <row r="56" spans="1:23">
      <c r="A56" s="4"/>
      <c r="B56" s="4"/>
      <c r="C56" s="4"/>
      <c r="D56" s="4"/>
      <c r="E56" s="4"/>
      <c r="F56" s="4"/>
      <c r="G56" s="6"/>
      <c r="H56" s="6"/>
      <c r="I56" s="4"/>
      <c r="J56" s="4"/>
    </row>
    <row r="57" spans="1:23">
      <c r="A57" s="4"/>
      <c r="B57" s="4"/>
      <c r="C57" s="6"/>
      <c r="D57" s="6"/>
      <c r="E57" s="6"/>
      <c r="F57" s="4"/>
      <c r="G57" s="6"/>
      <c r="H57" s="6"/>
      <c r="I57" s="4"/>
      <c r="J57" s="4"/>
    </row>
    <row r="58" spans="1:23">
      <c r="A58" s="44"/>
      <c r="B58" s="45"/>
      <c r="C58" s="46"/>
      <c r="D58" s="46"/>
      <c r="E58" s="46"/>
      <c r="F58" s="4"/>
      <c r="G58" s="41"/>
      <c r="H58" s="42"/>
      <c r="I58" s="4"/>
      <c r="J58" s="4"/>
    </row>
    <row r="59" spans="1:23">
      <c r="A59" s="44"/>
      <c r="B59" s="45"/>
      <c r="C59" s="46"/>
      <c r="D59" s="46"/>
      <c r="E59" s="46"/>
      <c r="F59" s="4"/>
      <c r="G59" s="41"/>
      <c r="H59" s="43"/>
      <c r="I59" s="4"/>
      <c r="J59" s="4"/>
    </row>
    <row r="60" spans="1:23">
      <c r="A60" s="44"/>
      <c r="B60" s="45"/>
      <c r="C60" s="46"/>
      <c r="D60" s="46"/>
      <c r="E60" s="46"/>
      <c r="F60" s="4"/>
      <c r="G60" s="41"/>
      <c r="H60" s="43"/>
      <c r="I60" s="4"/>
      <c r="J60" s="4"/>
    </row>
    <row r="61" spans="1:23">
      <c r="A61" s="44"/>
      <c r="B61" s="47"/>
      <c r="C61" s="48"/>
      <c r="D61" s="48"/>
      <c r="E61" s="48"/>
      <c r="F61" s="4"/>
      <c r="G61" s="41"/>
      <c r="H61" s="43"/>
      <c r="I61" s="4"/>
      <c r="J61" s="4"/>
    </row>
    <row r="62" spans="1:23">
      <c r="A62" s="44"/>
      <c r="B62" s="45"/>
      <c r="C62" s="46"/>
      <c r="D62" s="46"/>
      <c r="E62" s="46"/>
      <c r="F62" s="4"/>
      <c r="G62" s="41"/>
      <c r="H62" s="43"/>
      <c r="I62" s="4"/>
      <c r="J62" s="4"/>
    </row>
    <row r="63" spans="1:23">
      <c r="A63" s="44"/>
      <c r="B63" s="45"/>
      <c r="C63" s="46"/>
      <c r="D63" s="46"/>
      <c r="E63" s="46"/>
      <c r="F63" s="4"/>
      <c r="G63" s="41"/>
      <c r="H63" s="43"/>
      <c r="I63" s="4"/>
      <c r="J63" s="4"/>
    </row>
    <row r="64" spans="1:23">
      <c r="A64" s="44"/>
      <c r="B64" s="45"/>
      <c r="C64" s="46"/>
      <c r="D64" s="46"/>
      <c r="E64" s="46"/>
      <c r="F64" s="4"/>
      <c r="G64" s="41"/>
      <c r="H64" s="43"/>
      <c r="I64" s="4"/>
      <c r="J64" s="4"/>
    </row>
    <row r="65" spans="1:10">
      <c r="A65" s="44"/>
      <c r="B65" s="45"/>
      <c r="C65" s="46"/>
      <c r="D65" s="46"/>
      <c r="E65" s="46"/>
      <c r="F65" s="4"/>
      <c r="G65" s="41"/>
      <c r="H65" s="43"/>
      <c r="I65" s="4"/>
      <c r="J65" s="4"/>
    </row>
    <row r="66" spans="1:10">
      <c r="A66" s="44"/>
      <c r="B66" s="45"/>
      <c r="C66" s="46"/>
      <c r="D66" s="46"/>
      <c r="E66" s="46"/>
      <c r="F66" s="4"/>
      <c r="G66" s="41"/>
      <c r="H66" s="43"/>
      <c r="I66" s="4"/>
      <c r="J66" s="4"/>
    </row>
    <row r="67" spans="1:10">
      <c r="A67" s="44"/>
      <c r="B67" s="45"/>
      <c r="C67" s="46"/>
      <c r="D67" s="46"/>
      <c r="E67" s="46"/>
      <c r="F67" s="4"/>
      <c r="G67" s="41"/>
      <c r="H67" s="43"/>
      <c r="I67" s="4"/>
      <c r="J67" s="4"/>
    </row>
    <row r="68" spans="1:10">
      <c r="A68" s="44"/>
      <c r="B68" s="45"/>
      <c r="C68" s="46"/>
      <c r="D68" s="46"/>
      <c r="E68" s="46"/>
      <c r="F68" s="4"/>
      <c r="G68" s="41"/>
      <c r="H68" s="43"/>
      <c r="I68" s="4"/>
      <c r="J68" s="4"/>
    </row>
    <row r="69" spans="1:10">
      <c r="A69" s="44"/>
      <c r="B69" s="45"/>
      <c r="C69" s="46"/>
      <c r="D69" s="46"/>
      <c r="E69" s="46"/>
      <c r="F69" s="4"/>
      <c r="G69" s="41"/>
      <c r="H69" s="43"/>
      <c r="I69" s="4"/>
      <c r="J69" s="4"/>
    </row>
    <row r="70" spans="1:10">
      <c r="A70" s="4"/>
      <c r="B70" s="4"/>
      <c r="C70" s="20"/>
      <c r="D70" s="20"/>
      <c r="E70" s="20"/>
      <c r="F70" s="4"/>
      <c r="G70" s="41"/>
      <c r="H70" s="42"/>
      <c r="I70" s="4"/>
      <c r="J70" s="4"/>
    </row>
    <row r="71" spans="1:10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>
      <c r="A73" s="4"/>
      <c r="B73" s="4"/>
      <c r="C73" s="49"/>
      <c r="D73" s="49"/>
      <c r="E73" s="49"/>
      <c r="F73" s="4"/>
      <c r="G73" s="4"/>
      <c r="H73" s="4"/>
      <c r="I73" s="4"/>
      <c r="J73" s="4"/>
    </row>
    <row r="74" spans="1:10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>
      <c r="A75" s="4"/>
      <c r="B75" s="4"/>
      <c r="C75" s="4"/>
      <c r="D75" s="4"/>
      <c r="E75" s="4"/>
      <c r="F75" s="4"/>
    </row>
    <row r="76" spans="1:10">
      <c r="A76" s="4"/>
      <c r="B76" s="4"/>
      <c r="C76" s="4"/>
      <c r="D76" s="4"/>
    </row>
    <row r="77" spans="1:10">
      <c r="A77" s="4"/>
      <c r="B77" s="4"/>
      <c r="C77" s="42"/>
      <c r="D77" s="4"/>
    </row>
    <row r="78" spans="1:10">
      <c r="A78" s="4"/>
      <c r="B78" s="4"/>
      <c r="C78" s="50"/>
      <c r="D78" s="4"/>
    </row>
    <row r="79" spans="1:10">
      <c r="A79" s="4"/>
      <c r="B79" s="4"/>
      <c r="C79" s="50"/>
      <c r="D79" s="4"/>
    </row>
    <row r="80" spans="1:10">
      <c r="A80" s="4"/>
      <c r="B80" s="4"/>
      <c r="C80" s="4"/>
      <c r="D80" s="4"/>
    </row>
    <row r="81" spans="1:4">
      <c r="A81" s="4"/>
      <c r="B81" s="4"/>
      <c r="C81" s="51"/>
      <c r="D81" s="4"/>
    </row>
    <row r="82" spans="1:4">
      <c r="A82" s="4"/>
      <c r="B82" s="4"/>
      <c r="C82" s="4"/>
      <c r="D82" s="4"/>
    </row>
    <row r="83" spans="1:4">
      <c r="A83" s="4"/>
      <c r="B83" s="4"/>
      <c r="C83" s="4"/>
      <c r="D83" s="4"/>
    </row>
    <row r="84" spans="1:4">
      <c r="A84" s="4"/>
      <c r="B84" s="4"/>
      <c r="C84" s="4"/>
      <c r="D84" s="4"/>
    </row>
    <row r="85" spans="1:4">
      <c r="A85" s="4"/>
      <c r="B85" s="4"/>
      <c r="C85" s="4"/>
      <c r="D85" s="4"/>
    </row>
    <row r="86" spans="1:4">
      <c r="A86" s="4"/>
      <c r="B86" s="4"/>
      <c r="C86" s="4"/>
      <c r="D86" s="4"/>
    </row>
    <row r="87" spans="1:4">
      <c r="A87" s="4"/>
      <c r="B87" s="4"/>
      <c r="C87" s="4"/>
      <c r="D87" s="4"/>
    </row>
    <row r="88" spans="1:4">
      <c r="A88" s="4"/>
      <c r="B88" s="4"/>
      <c r="C88" s="4"/>
      <c r="D88" s="4"/>
    </row>
    <row r="89" spans="1:4">
      <c r="A89" s="4"/>
      <c r="B89" s="4"/>
      <c r="C89" s="4"/>
      <c r="D89" s="4"/>
    </row>
    <row r="90" spans="1:4">
      <c r="A90" s="4"/>
      <c r="B90" s="4"/>
      <c r="C90" s="4"/>
      <c r="D90" s="4"/>
    </row>
    <row r="91" spans="1:4">
      <c r="A91" s="4"/>
      <c r="B91" s="4"/>
      <c r="C91" s="4"/>
      <c r="D91" s="4"/>
    </row>
    <row r="92" spans="1:4">
      <c r="A92" s="4"/>
      <c r="B92" s="4"/>
      <c r="C92" s="4"/>
      <c r="D92" s="4"/>
    </row>
    <row r="93" spans="1:4">
      <c r="A93" s="4"/>
      <c r="B93" s="4"/>
      <c r="C93" s="4"/>
      <c r="D93" s="4"/>
    </row>
    <row r="94" spans="1:4">
      <c r="A94" s="4"/>
      <c r="B94" s="4"/>
      <c r="C94" s="4"/>
      <c r="D94" s="4"/>
    </row>
    <row r="95" spans="1:4">
      <c r="A95" s="4"/>
      <c r="B95" s="4"/>
      <c r="C95" s="4"/>
      <c r="D95" s="4"/>
    </row>
    <row r="96" spans="1:4">
      <c r="A96" s="4"/>
      <c r="B96" s="4"/>
      <c r="C96" s="4"/>
      <c r="D96" s="4"/>
    </row>
    <row r="97" spans="1:4">
      <c r="A97" s="4"/>
      <c r="B97" s="4"/>
      <c r="C97" s="4"/>
      <c r="D97" s="4"/>
    </row>
    <row r="98" spans="1:4">
      <c r="A98" s="4"/>
      <c r="B98" s="4"/>
      <c r="C98" s="4"/>
      <c r="D98" s="4"/>
    </row>
    <row r="99" spans="1:4">
      <c r="A99" s="4"/>
      <c r="B99" s="4"/>
      <c r="C99" s="4"/>
      <c r="D99" s="4"/>
    </row>
    <row r="100" spans="1:4">
      <c r="A100" s="4"/>
      <c r="B100" s="4"/>
      <c r="C100" s="4"/>
      <c r="D100" s="4"/>
    </row>
    <row r="101" spans="1:4">
      <c r="A101" s="4"/>
      <c r="B101" s="4"/>
      <c r="C101" s="4"/>
      <c r="D101" s="4"/>
    </row>
    <row r="102" spans="1:4">
      <c r="A102" s="4"/>
      <c r="B102" s="4"/>
      <c r="C102" s="4"/>
      <c r="D102" s="4"/>
    </row>
    <row r="103" spans="1:4">
      <c r="A103" s="4"/>
      <c r="B103" s="4"/>
      <c r="C103" s="4"/>
      <c r="D103" s="4"/>
    </row>
    <row r="104" spans="1:4">
      <c r="A104" s="4"/>
      <c r="B104" s="4"/>
      <c r="C104" s="4"/>
      <c r="D104" s="4"/>
    </row>
    <row r="105" spans="1:4">
      <c r="A105" s="4"/>
      <c r="B105" s="4"/>
      <c r="C105" s="4"/>
      <c r="D105" s="4"/>
    </row>
    <row r="106" spans="1:4">
      <c r="A106" s="4"/>
      <c r="B106" s="4"/>
      <c r="C106" s="4"/>
      <c r="D106" s="4"/>
    </row>
    <row r="107" spans="1:4">
      <c r="A107" s="4"/>
      <c r="B107" s="4"/>
      <c r="C107" s="4"/>
      <c r="D107" s="4"/>
    </row>
    <row r="108" spans="1:4">
      <c r="A108" s="4"/>
      <c r="B108" s="4"/>
      <c r="C108" s="4"/>
      <c r="D108" s="4"/>
    </row>
    <row r="109" spans="1:4">
      <c r="A109" s="4"/>
      <c r="B109" s="4"/>
      <c r="C109" s="4"/>
      <c r="D109" s="4"/>
    </row>
    <row r="110" spans="1:4">
      <c r="A110" s="4"/>
      <c r="B110" s="4"/>
      <c r="C110" s="4"/>
      <c r="D110" s="4"/>
    </row>
    <row r="111" spans="1:4">
      <c r="A111" s="4"/>
      <c r="B111" s="4"/>
      <c r="C111" s="4"/>
      <c r="D111" s="4"/>
    </row>
    <row r="112" spans="1:4">
      <c r="A112" s="4"/>
      <c r="B112" s="4"/>
      <c r="C112" s="4"/>
      <c r="D112" s="4"/>
    </row>
    <row r="113" spans="1:4">
      <c r="A113" s="4"/>
      <c r="B113" s="4"/>
      <c r="C113" s="4"/>
      <c r="D113" s="4"/>
    </row>
  </sheetData>
  <printOptions horizontalCentered="1"/>
  <pageMargins left="0.25" right="0.25" top="0.67" bottom="0.44" header="0.5" footer="0.2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Adminstrative Costs</vt:lpstr>
      <vt:lpstr>'Adminstrative Costs'!Print_Area</vt:lpstr>
    </vt:vector>
  </TitlesOfParts>
  <Company>MDU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Aberle</dc:creator>
  <cp:lastModifiedBy>Douglas, Tina  (PUC)</cp:lastModifiedBy>
  <dcterms:created xsi:type="dcterms:W3CDTF">2014-12-17T23:33:21Z</dcterms:created>
  <dcterms:modified xsi:type="dcterms:W3CDTF">2014-12-23T18:36:58Z</dcterms:modified>
</cp:coreProperties>
</file>