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kenergy.sharepoint.com/sites/SouthDakotaNaturalGasRateCase2022/Shared Documents/General/1 Testimony/Policy - Nick Nation/"/>
    </mc:Choice>
  </mc:AlternateContent>
  <xr:revisionPtr revIDLastSave="440" documentId="8_{0E650401-76AA-4E2F-A39F-AADA319F626B}" xr6:coauthVersionLast="47" xr6:coauthVersionMax="47" xr10:uidLastSave="{01795359-2A06-41B5-834B-B27E7206ECE2}"/>
  <bookViews>
    <workbookView xWindow="-120" yWindow="-120" windowWidth="29040" windowHeight="15840" xr2:uid="{04D24B1E-C529-4F3C-97A6-8FAE73E2F1CE}"/>
  </bookViews>
  <sheets>
    <sheet name="Pro Forma Project List" sheetId="4" r:id="rId1"/>
    <sheet name="West Side 250 psig system " sheetId="2" state="hidden" r:id="rId2"/>
  </sheets>
  <definedNames>
    <definedName name="_xlnm._FilterDatabase" localSheetId="0" hidden="1">'Pro Forma Project List'!$A$1:$H$51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4" l="1"/>
  <c r="I27" i="4" s="1"/>
  <c r="I21" i="4"/>
  <c r="I24" i="4" s="1"/>
  <c r="I19" i="4"/>
  <c r="I4" i="4"/>
  <c r="I5" i="4" s="1"/>
  <c r="E47" i="4"/>
  <c r="E4" i="4" l="1"/>
  <c r="E5" i="4"/>
  <c r="E6" i="4"/>
  <c r="E7" i="4"/>
  <c r="E8" i="4"/>
  <c r="E9" i="4"/>
  <c r="E31" i="4"/>
  <c r="E32" i="4"/>
  <c r="E33" i="4"/>
  <c r="E34" i="4"/>
  <c r="E35" i="4"/>
  <c r="E10" i="4"/>
  <c r="E36" i="4"/>
  <c r="E13" i="4"/>
  <c r="E14" i="4"/>
  <c r="E15" i="4"/>
  <c r="E16" i="4"/>
  <c r="E17" i="4"/>
  <c r="E18" i="4"/>
  <c r="E19" i="4"/>
  <c r="E20" i="4"/>
  <c r="E21" i="4"/>
  <c r="E24" i="4"/>
  <c r="E25" i="4"/>
  <c r="E26" i="4"/>
  <c r="E27" i="4"/>
  <c r="E28" i="4"/>
  <c r="E39" i="4"/>
  <c r="E40" i="4"/>
  <c r="E41" i="4"/>
  <c r="E42" i="4"/>
  <c r="E43" i="4"/>
  <c r="E44" i="4"/>
  <c r="E48" i="4"/>
  <c r="E49" i="4"/>
  <c r="E50" i="4"/>
  <c r="F3" i="4"/>
  <c r="F51" i="4" s="1"/>
  <c r="G51" i="4"/>
  <c r="A19" i="4"/>
  <c r="A21" i="4"/>
  <c r="A24" i="4" s="1"/>
  <c r="A26" i="4"/>
  <c r="A27" i="4" s="1"/>
  <c r="E3" i="4" l="1"/>
  <c r="E51" i="4" s="1"/>
  <c r="A4" i="4"/>
  <c r="A5" i="4" s="1"/>
  <c r="C6" i="2" l="1"/>
  <c r="E17" i="2"/>
  <c r="D17" i="2"/>
  <c r="B17" i="2"/>
  <c r="E7" i="2"/>
  <c r="D7" i="2"/>
  <c r="B7" i="2"/>
  <c r="G16" i="2"/>
  <c r="G17" i="2" s="1"/>
  <c r="F15" i="2"/>
  <c r="C15" i="2"/>
  <c r="C17" i="2" s="1"/>
  <c r="F14" i="2"/>
  <c r="C14" i="2"/>
  <c r="F13" i="2"/>
  <c r="G6" i="2"/>
  <c r="G7" i="2" s="1"/>
  <c r="C4" i="2"/>
  <c r="F17" i="2" l="1"/>
  <c r="F4" i="2" l="1"/>
  <c r="C5" i="2" l="1"/>
  <c r="C7" i="2" s="1"/>
  <c r="F5" i="2"/>
  <c r="F7" i="2" s="1"/>
  <c r="F3" i="2"/>
</calcChain>
</file>

<file path=xl/sharedStrings.xml><?xml version="1.0" encoding="utf-8"?>
<sst xmlns="http://schemas.openxmlformats.org/spreadsheetml/2006/main" count="284" uniqueCount="147">
  <si>
    <t>Line No.</t>
  </si>
  <si>
    <t>Project No.</t>
  </si>
  <si>
    <t>Project</t>
  </si>
  <si>
    <t>Category</t>
  </si>
  <si>
    <t>Total Pro Forma $</t>
  </si>
  <si>
    <t>2022 Approved</t>
  </si>
  <si>
    <t>2023 Approved</t>
  </si>
  <si>
    <t>Project Description</t>
  </si>
  <si>
    <t>(a)</t>
  </si>
  <si>
    <t>(b)</t>
  </si>
  <si>
    <t xml:space="preserve">(c)  </t>
  </si>
  <si>
    <t>(d)</t>
  </si>
  <si>
    <t>(e)</t>
  </si>
  <si>
    <t>(f)</t>
  </si>
  <si>
    <t>(g)</t>
  </si>
  <si>
    <t>(h)</t>
  </si>
  <si>
    <t>G9B6U</t>
  </si>
  <si>
    <t>Tea and Sioux Falls Hwy 106 Louise Tie</t>
  </si>
  <si>
    <t>System Reliability Work</t>
  </si>
  <si>
    <t>The Tea and Sioux Falls Hwy 106 Louise Tie capital project includes the installation of approximately 4,900 feet of six-inch 48 psig main and 3,800 feet of four-inch 48 psig main to provide an alternate feed to the City of Tea improving system reliability. The project improves system reliability by derating the Tea distribution system from 55 to 48 psig supporting projected loads on the Tea town border station and the 250 psig system serving Tea.</t>
  </si>
  <si>
    <t>G9BDB</t>
  </si>
  <si>
    <t>Sioux Falls Rice St 210 Psig Upgrade</t>
  </si>
  <si>
    <t xml:space="preserve">The Sioux Falls Rice Street 210 psig Upgrade capital project includes the installation of 7,600 feet of six-inch 210 psig main and 300 feet of four-inch 210 psig main to address pressure issues along Rice Street between Sioux Falls and Brandon, South Dakota. The project improves system reliability by ensuring sufficient pressure to Brandon, SD. </t>
  </si>
  <si>
    <t>G9BDC</t>
  </si>
  <si>
    <t>Sioux Falls Master Meter New Harrisburg Feed</t>
  </si>
  <si>
    <t xml:space="preserve">The Sioux Falls Master Meter New Harrisburg Feed capital project includes the installation of a new tap from Northern Natural Gas at the relocated master meter station at the Harrisburg pooling point location, installation of approximately 4,500 feet of 6-inch and 11,300 feet of 4-inch 125 psig main to Harrisburg, and the installation of 4,500 feet of 4-inch 48 psig main to tie into the existing system. It also includes the installation of a district regulator station at the tap and the installation of a district regulator station at the south end of Harrisburg. The project improves system reliability by providing a backfeed into Harrisburg from the new master meter. </t>
  </si>
  <si>
    <t>G9BDG</t>
  </si>
  <si>
    <t>Sioux Falls West TBS Capacity</t>
  </si>
  <si>
    <t xml:space="preserve">The Sioux Falls West Town Border Station Capacity capital project includes the upgrade of the Ellis town border station by replacing the existing 65 psig station with a larger 250 psig station with a 1,500 Mcfh design capacity. The project improves system reliability by addressing loads on the Tea town border and provides a second feed to the Sioux Falls 250 psig system. </t>
  </si>
  <si>
    <t>G99BW</t>
  </si>
  <si>
    <t>Sioux Falls NW 250 Psig Expansion - 2022</t>
  </si>
  <si>
    <t>The Sioux Falls NW 250 Psig Expansion capital project includes the installation of 400 feet of 10-inch main and 14,000 feet of nine-inch main from the proposed Ellis town border station rebuild location to the existing 250 psig system at Madison Street and La Mesa Street. The project improves system reliability by providing additional pressure support, operational reliability and capacity to the west side of Sioux Falls. The project is the first part of a two year project to support, extend and tie the Sioux Falls high pressure systems together.</t>
  </si>
  <si>
    <t>G99BX</t>
  </si>
  <si>
    <t>Sioux Falls NW 250 Psig Expansion - 2023</t>
  </si>
  <si>
    <t xml:space="preserve">The Sioux Falls NW 250 psig Expansion capital project includes the installation of four miles of eight-inch 250 psig main from the intersection of Madison Street and LaMesa Street to Marion Street and 60th Street North. The project is the second part of project G99BW and will complete the two year project improving system reliability by providing additional pressure support, operational reliability and capacity to the west side of Sioux Falls. </t>
  </si>
  <si>
    <t>G9BDQ</t>
  </si>
  <si>
    <t>Sioux Falls 60th St N 250 Psig Upgrade</t>
  </si>
  <si>
    <t>The Sioux Falls 60th St N 250 Psig Upgrade capital project includes the installation of 4,550 feet of six-inch 250 psig main, 14,900 feet of four, six and eight-inch 65 psig main, and five regulator stations that will allow the existing six-inch header along 60th Street North to be uprated to 250 psig. The project improves system reliability by completing a tie between the Sioux Falls east 210 psig feeder system and the Sioux Falls west 250 psig feeder system with a bi-directional station at 60th Street North and Interstate 229.</t>
  </si>
  <si>
    <t>G99HL</t>
  </si>
  <si>
    <t>Sioux Falls W 85th St HP: Tea-Sundowner</t>
  </si>
  <si>
    <t>The Sioux Falls W 85th St HP: Tea-Sundowner capital project includes the installation of 5,000 feet of four-inch 250 psig main along 85th Street from the three-inch main on Ellis Road to the new six-inch 250 psig main to be installed along Sundowner Avenue. The project will improve system reliability by looping lines along Ellis Road and Sundowner Avenue in Sioux Falls, SD.</t>
  </si>
  <si>
    <t>G9BAL</t>
  </si>
  <si>
    <t>Sioux Falls Minnesota Ave Russell-3rd</t>
  </si>
  <si>
    <t xml:space="preserve">The Sioux Falls Minnesota Ave Russell-3rd capital project includes the installation of 3,300 feet of six-inch 65 psig main, 100 feet of four-inch 10 psig main, 400 feet of two-inch 10 psig main and 34 services that will replace the existing two and four inch psig main and existing services. The project is needed to support the City of Sioux Falls Minnesota Avenue reconstruction project, and it improves system reliability and addresses capacity constraints by replacing existing 10 psig main with 6-inch 65 psig main . </t>
  </si>
  <si>
    <t>G9BAM</t>
  </si>
  <si>
    <t>Sioux Falls Minnesota Ave 2nd- 10th</t>
  </si>
  <si>
    <t xml:space="preserve">The Sioux Falls Minnesota Ave 2nd-10th capital project includes the installation of 3,400 feet of six-inch 65 psig main, 800 feet of four-inch 10 psig main and 10 services that will replace the existing 10 psig main along the west side of Minnesota Avenue. The project is needed to support the City of Sioux Falls Minnesota Avenue reconstruction project, and it improves system reliability and addresses capacity constraints by replacing existing 10 psig main with 6-inch 65 psig main . </t>
  </si>
  <si>
    <t>G99L3</t>
  </si>
  <si>
    <t>Sioux Falls Interstate 229 210 Psig Expansion</t>
  </si>
  <si>
    <t xml:space="preserve">The Sioux Falls Interstate 229 210 Psig Expansion capital project includes the installation of 3,000 feet of eight-inch 210 psig main and 6,500 feet of six-inch 210  psig main from the existing eight-inch main dead-end at Bahnson Avenue and 34th Street North, tying the line into the existing radial four-inch main on 60th Street North at Bahnson Avenue. The project improves system reliability by providing pressure support to the four-inch line serving district regulator station 90. </t>
  </si>
  <si>
    <t>G9AET</t>
  </si>
  <si>
    <t>Sioux Falls 6 Mile Rd 10th to 26th</t>
  </si>
  <si>
    <t>The Sioux Falls 6 Mile Rd 10th to 26th capital project includes the installation of 7,200 feet of six-inch 48 psig main in conjunction with the City of Sioux Falls 6 Mile Road reconstruction project. The project improves system reliability by tieing together radial feeds at the eastern edge of the Sioux Falls area to address pressure and operational concerns.</t>
  </si>
  <si>
    <t>G9AM4</t>
  </si>
  <si>
    <t>Sioux Falls Hwy 42 SD 100 to 6 Mile</t>
  </si>
  <si>
    <t xml:space="preserve">The Sioux Falls Hwy 42 SD 100 to 6 Mile capital project includes the installation of 2,000 feet of six-inch main along Hwy 42 to tie the existing dead-end at Stokes Avenue into the proposed main along 6 Mile Road. The project improves system reliability by creating an additional main tie in eastern Sioux Falls. </t>
  </si>
  <si>
    <t>G9BDN</t>
  </si>
  <si>
    <t xml:space="preserve">
Sioux Falls Hwy 42 SD 100 Intersection </t>
  </si>
  <si>
    <t>The Sioux Falls Hwy 42 SD 100 Intersection capital project includes the installation of 770 feet of six-inch 48 psig main and 4,000 feet of four-inch 48 psig main that will replace the existing main in conjunction with the reconstruction of the Hwy 42 Intersection with Hwy 100. The project improves system reliability by creating a tie between 6th Street and 18th Street to network the east side distribution system.</t>
  </si>
  <si>
    <t>G9AF2</t>
  </si>
  <si>
    <t xml:space="preserve">Sioux Falls Tallgrass 69th to 85th
</t>
  </si>
  <si>
    <t xml:space="preserve">The Sioux Falls Tallgrass 69th to 85th capital project includes the install of 3,600 of four-inch 48 psig main in conjunction with the Tallgrass Avenue reconstruction project. The project improves system reliability by tieing the existing radial feed along 69th Street with the existing radial feed along 85th Street, improving system reliability to the area. </t>
  </si>
  <si>
    <t>G9BDU</t>
  </si>
  <si>
    <t>Sioux Falls 85th St to Interstate 29</t>
  </si>
  <si>
    <t xml:space="preserve">The Sioux Falls 85th St to Interstate 29 capital project includes the installation of 1,800 feet of six-inch 48 psig main and 20 feet of four-inch 48 psig main in conjunction with the 85th Street Interchange project. The project improves system reliability by extending the 48 psig system to the new Interstate 29 85th Street exit as a part of the overall plan to make additional ties between the Sioux Falls and Tea 48 psig systems to ensure system reliability.  </t>
  </si>
  <si>
    <t>G99B4</t>
  </si>
  <si>
    <t>Brandon Splitrock Blvd 6"</t>
  </si>
  <si>
    <t xml:space="preserve">The Brandon Splitrock Blvd 6" capital project includes the installation of 9,540 feet of six-inch 210 psig main to loop the existing radial 210 psig lines serving Brandon, SD, and the installation of 1,000 feet of six-inch 210 psig main that will replace the existing four-inch main crossing Interstate 90. The project improves system realibility during the reconstruction of Interstate 90 Splitrock Boulevard Interchange. </t>
  </si>
  <si>
    <t>G99I0</t>
  </si>
  <si>
    <t>Tea Serve Load</t>
  </si>
  <si>
    <t xml:space="preserve">The Tea Serve Load capital project includes the installation of 10,550 feet of six-inch 250 psig main, 250 feet of four-inch 250 psig main, one 250 psig to 48 psig district regulator station and 1,900 feet of four and six-inch 48 psig main. The project improves system reliability by providing an additional feed to the Tea 48 psig system. </t>
  </si>
  <si>
    <t>G9BDH</t>
  </si>
  <si>
    <t>2022 Odorizer Replacement - Curry Seed TBS, Lennox TBS and Tea TBS</t>
  </si>
  <si>
    <t>The 2022 Odorizer Replacement capital project includes the replacement of three obsolete odorizers in the state of South Dakota. The scope of work includes the installation of a pulse-bypass odorizer at Curry Seed in Elk Point, SD and the installation of positive injection odorizers at the Lennox town border station and Tea town border station. In addition to replacing obsolete equipment, the project support net-zero work by replacing obsolete odorizers with low methane emission odorizers.</t>
  </si>
  <si>
    <t>G9BDL</t>
  </si>
  <si>
    <t>2023 Odorizer Replacement - Worthing TBS, Montrose TBS, Colton TBS, Centerville TBS and Jefferson TBS</t>
  </si>
  <si>
    <t>The 2023 Odorizer Replacement capital project includes the replacement of five obsolete odorizers in South Dakota. The scope of work includes the installation of pulse-bypass odorizers at Worthing town border station, Montrose town border station, Colton town border station, Centerville town border station and Jefferson town border station in South Dakota. In addition to replacing obsolete equipment, the project support net-zero work by replacing obsolete odorizers with low methane emission odorizers.</t>
  </si>
  <si>
    <t>G9BDM</t>
  </si>
  <si>
    <t>2023 Flow Computer Replacement - Canton TBS, Sioux Falls 1A TBS</t>
  </si>
  <si>
    <t xml:space="preserve">The 2023 Flow Computer Replacement capital project includes the replacement of two obsolete flow computers in South Dakota. The scope of work includes the installation of Emerson FloBoss 2200 flow computers at Sioux Falls 1A town border station and Canton town border. The project improves system reliability by ensuring continuous monitoring by Gas Control. </t>
  </si>
  <si>
    <t>G9BDJ</t>
  </si>
  <si>
    <t xml:space="preserve">2022 Flow Computer Replacement - Sioux Falls New 1A TBS, Sioux Falls 2C TBS </t>
  </si>
  <si>
    <t xml:space="preserve">The 2022 Flow Computer Replacement capital project includes the replacement of two obsolete flow computers in South Dakota. The scope of work includes the installation of Emerson FloBoss 2200 flow computers at Sioux Falls New 1A town border station and Sioux Falls 2C town border station. The project improves system reliability by ensuring continuous monitoring by Gas Control. </t>
  </si>
  <si>
    <t>G9BDD</t>
  </si>
  <si>
    <t>Canton DIMP Rebuild</t>
  </si>
  <si>
    <t>Integrity Management Work</t>
  </si>
  <si>
    <t xml:space="preserve">The Canton DIMP Rebuild capital project includes the installation of 2,600 feet of two-inch main and 16 services to replace existing bare steel main. The project supports integrity management work by retiring a portion of unprotected steel main and eliminating all of the aging steel infrastructure east of Pleasant St and south of the Burlington Northern and Santa Fe rail line. </t>
  </si>
  <si>
    <t>G9BDE</t>
  </si>
  <si>
    <t>West Sioux Area Rebuild - 2022</t>
  </si>
  <si>
    <t>The 2022 West Sioux Area Rebuild capital project includes the installation of 6,265 feet of four-inch 65 psig main, 6,340 feet of two-inch 65 psig main and 159 services to replace existing steel main and services in the west sioux area. The project is year one of a two year rebuild project supporting integrity management work by addressing cathodic protection issues, inside meter sets and eliminating the six psig system in the west sioux area.</t>
  </si>
  <si>
    <t>G9BDF</t>
  </si>
  <si>
    <t xml:space="preserve">
West Sioux Area Rebuild - 2023</t>
  </si>
  <si>
    <t>The 2023 West Sioux Area Rebuild capital project includes the installation of 2,500 feet of four-inch 65 psig main, 6,600 feet of two-inch 65 psig main, 122 services and removal of two district regulator stations replacing existing steel main and services in the west sioux area. The project will complete the two year rebuild project supporting integrity management work by addressing cathodic protection issues, inside meter sets and retiring the six psig system in the west sioux area (ties with project G9BDE).</t>
  </si>
  <si>
    <t>G9BCU</t>
  </si>
  <si>
    <t xml:space="preserve">Yankton DRS 26 Rebuild
</t>
  </si>
  <si>
    <t xml:space="preserve">The Yankton DRS 26 Rebuild capital project includs the installation of a new above grade monitor regulator station with a full relief to replace the existing pit regulator station. The project supports integrity management work by addressing safety concerns working in the existing pits and remote relief valves with safe access to the new regulator station. </t>
  </si>
  <si>
    <t>G9BDS</t>
  </si>
  <si>
    <t xml:space="preserve">
South Dakota Regulator Station Rebuilds
</t>
  </si>
  <si>
    <t xml:space="preserve">The South Dakota Regulator Station Rebuild capital project includes the rebuild of the North Sioux City district regulator station 115 to address a sinking regulator site with limited clearances from the road and retirement of the valve station located at the intersection of Bloomingdale Street and Chestnut Street in Vermillion. The project supports integrity mangement work by improving safety and access at these locations. </t>
  </si>
  <si>
    <t>G9AYR</t>
  </si>
  <si>
    <t>Sioux Falls Phillips Ave Reconstruction</t>
  </si>
  <si>
    <t>The Sioux Falls Phillips Ave Reconstruction capital project includes the installation of four-inch main to replace existing six-inch bare unprotected steel main and existing four-inch main in conflict with the City of Sioux Falls Phillips Avenue reconstruction project. The project supports integrity management work by retiring the last known bare unprotected steel in Sioux Falls.</t>
  </si>
  <si>
    <t>S03H0</t>
  </si>
  <si>
    <t>Oracle Customer Experience Communications</t>
  </si>
  <si>
    <t>Business Transformation</t>
  </si>
  <si>
    <t xml:space="preserve">The Oracle Customer Experience Communications capital project includes the implementation of products Responsys, Eloqua and Infinity. The South Dakota capital allocation for this project is $104,238. The project supports business transformation work by improving a customer experience through email, SMS communications and analytics.  </t>
  </si>
  <si>
    <t>S03GX</t>
  </si>
  <si>
    <t xml:space="preserve">Oracle Customer Experience Engagement </t>
  </si>
  <si>
    <t xml:space="preserve">The Oracle Customer Experience Engagement capital project includes the implementation of the customer relationship management platform. The South Dakota capital allocation for this project is $396,976. The project supports business transformation work by allowing interaction with customers.  </t>
  </si>
  <si>
    <t>S03LX</t>
  </si>
  <si>
    <t>Maximo 2022</t>
  </si>
  <si>
    <t xml:space="preserve">The Maximo 2022 capital project includes the implementation of the first phase of the Maximo asset and work management product. The South Dakota capital allocation for this project is $87,000. The project supports business transformation work by improving asset management allowing the efficient tracking throughout the asset lifecycle. The first phase is associated with maintenance and inspection asset management.  </t>
  </si>
  <si>
    <t>S03EJ</t>
  </si>
  <si>
    <t>Maximo 2023</t>
  </si>
  <si>
    <t xml:space="preserve">The Maximo 2023 capital project includes the implementation of the second phase of the Maximo asset and work management project. The South Dakota capital allocation for this project is $384,967. The project supports business transformation work by improving asset management, allowing the efficient tracking throughout the asset lifecycle. The second phase is associated with construction asset management.  </t>
  </si>
  <si>
    <t>S03HJ</t>
  </si>
  <si>
    <t xml:space="preserve">Oracle Financial Management </t>
  </si>
  <si>
    <t xml:space="preserve">The Oracle Financial Management capital project includes the implementation of a suite of Oracle Fusion products associated with financial management activities. The South Dakota capital allocation for this project is $230,980. The project supports business transformation work by tieing together business processes and enabling the flow of data between them, eliminating data duplication and providing data integrity.  </t>
  </si>
  <si>
    <t>S03L5</t>
  </si>
  <si>
    <t>PowerPlan</t>
  </si>
  <si>
    <t xml:space="preserve">The PowerPlan capital project includes the implementation of the PowerPlan system associated with tax and fixed asset software. The South Dakota capital allocation for this project is $57,383. The project supports business transformation work by interfacing with the Maximo and Oracle financial management systems.  </t>
  </si>
  <si>
    <t>S03HM</t>
  </si>
  <si>
    <t xml:space="preserve">Oracle Human Resources </t>
  </si>
  <si>
    <t xml:space="preserve">The Oracle Human Resources capital project includes the implementation of the Oracle Human Capital management software. The South Dakota capital allocation for this project is $546,586. The project supports business transformation work by supporting the hire to retire lifecycle process, while ensuring a positive and rewarding experience at each stage of an employee lifecycle.  </t>
  </si>
  <si>
    <t>S03HQ</t>
  </si>
  <si>
    <t>Oracle Construction and Engineering</t>
  </si>
  <si>
    <t xml:space="preserve">The Oracle Construction and Engineering capital project includes the implementation of the Oracle Construction and Engineering software, Primavera P6 software and Unifier software. The South Dakota capital allocation for this project is $171,218. The project supports business transformation work by improving the capital project planning process, including a portfolio management component, scheduling and resource module and project controls module that allows for the automation of project planning and execution processes.  </t>
  </si>
  <si>
    <t>S03LK</t>
  </si>
  <si>
    <t>Mobile Geographic Information System</t>
  </si>
  <si>
    <t xml:space="preserve">The Mobile Geographic Information System capital project includes the design and build of a mobile geographic information system that will integrate into the Oracle field service solution. The South Dakota capital allocation for this project is $303,018 and includes consulting and design activities with Accenture and ESRI. The project supports business transformation work by providing field personnel the ability to view, edit and submit asset and inspection data. </t>
  </si>
  <si>
    <t>S03LF</t>
  </si>
  <si>
    <t>Vertex</t>
  </si>
  <si>
    <t xml:space="preserve">The Vertex capital project includes the procurement and implementation of a standard transactional tax software and Oracle financial management connector to analyze purchase transactions. The South Dakota capital allocation of this project is $49,694 and includes Vertex On-Demand, Oracle Accelarator and consulting hours to implement. The project supports business transformation work by standarizing the process to analyze each purchase transaction. </t>
  </si>
  <si>
    <t>SCENARIO 1:  TBS AND CAPACITY INSTALLED IN CONJUNCTION WITH LOAD GROWTH TO CJ FOODS</t>
  </si>
  <si>
    <t>Total Cost</t>
  </si>
  <si>
    <t>Cost included in Proforma</t>
  </si>
  <si>
    <t>Non-Refundable Contribution</t>
  </si>
  <si>
    <t>Refundable Contribution</t>
  </si>
  <si>
    <t xml:space="preserve">2022 Budget </t>
  </si>
  <si>
    <t xml:space="preserve">2023 Budget </t>
  </si>
  <si>
    <t>TBS Cost</t>
  </si>
  <si>
    <t>250 PSIG TBS TIE</t>
  </si>
  <si>
    <t>250 PSIG Main from Madison and LaMesa to 60th St N and Marion</t>
  </si>
  <si>
    <t>250 Psig Tie to 210 Psig and Uprate</t>
  </si>
  <si>
    <t>TOTAL</t>
  </si>
  <si>
    <t>SCENARIO 2:  ALL UPGRADES STAND ALONE</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</si>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</sst>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_(&quot;$&quot;* #,##0_);_(&quot;$&quot;* \(#,##0\);_(&quot;$&quot;* &quot;-&quot;??_);_(@_)"/>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Times New Roman"/>
      <family val="1"/>
    </font>
    <font>
      <sz val="12"/>
      <color theme="1"/>
      <name val="Times New Roman"/>
      <family val="1"/>
    </font>
    <font>
      <b/>
      <sz val="12"/>
      <color theme="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35">
    <xf numFmtId="0" fontId="0" fillId="0" borderId="0" xfId="0"/>
    <xf numFmtId="6" fontId="0" fillId="0" borderId="1" xfId="0" applyNumberFormat="1" applyBorder="1"/>
    <xf numFmtId="0" fontId="0" fillId="0" borderId="5" xfId="0" applyBorder="1"/>
    <xf numFmtId="0" fontId="0" fillId="0" borderId="6" xfId="0" applyBorder="1"/>
    <xf numFmtId="0" fontId="0" fillId="0" borderId="5" xfId="0" applyBorder="1" applyAlignment="1">
      <alignment wrapText="1"/>
    </xf>
    <xf numFmtId="0" fontId="0" fillId="0" borderId="7" xfId="0" applyBorder="1"/>
    <xf numFmtId="6" fontId="0" fillId="0" borderId="8" xfId="0" applyNumberFormat="1" applyBorder="1"/>
    <xf numFmtId="6" fontId="0" fillId="0" borderId="9" xfId="0" applyNumberFormat="1" applyBorder="1"/>
    <xf numFmtId="6" fontId="0" fillId="0" borderId="6" xfId="0" applyNumberFormat="1" applyBorder="1"/>
    <xf numFmtId="0" fontId="1" fillId="0" borderId="5" xfId="0" applyFont="1" applyBorder="1"/>
    <xf numFmtId="0" fontId="1" fillId="0" borderId="1" xfId="0" applyFont="1" applyBorder="1"/>
    <xf numFmtId="0" fontId="1" fillId="0" borderId="6" xfId="0" applyFont="1" applyBorder="1"/>
    <xf numFmtId="0" fontId="1" fillId="0" borderId="7" xfId="0" applyFont="1" applyBorder="1"/>
    <xf numFmtId="6" fontId="1" fillId="0" borderId="8" xfId="0" applyNumberFormat="1" applyFont="1" applyBorder="1"/>
    <xf numFmtId="6" fontId="1" fillId="0" borderId="9" xfId="0" applyNumberFormat="1" applyFont="1" applyBorder="1"/>
    <xf numFmtId="164" fontId="0" fillId="0" borderId="0" xfId="0" applyNumberFormat="1"/>
    <xf numFmtId="164" fontId="1" fillId="0" borderId="0" xfId="0" applyNumberFormat="1" applyFont="1"/>
    <xf numFmtId="0" fontId="1" fillId="0" borderId="0" xfId="0" applyFont="1"/>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0" xfId="0" applyFont="1" applyAlignment="1">
      <alignment horizontal="center"/>
    </xf>
    <xf numFmtId="0" fontId="4" fillId="0" borderId="0" xfId="0" applyFont="1" applyAlignment="1">
      <alignment horizontal="center" wrapText="1"/>
    </xf>
    <xf numFmtId="0" fontId="4" fillId="0" borderId="0" xfId="0" applyFont="1"/>
    <xf numFmtId="0" fontId="4" fillId="0" borderId="0" xfId="0" applyFont="1" applyAlignment="1">
      <alignment wrapText="1"/>
    </xf>
    <xf numFmtId="164" fontId="4" fillId="0" borderId="0" xfId="0" applyNumberFormat="1" applyFont="1"/>
    <xf numFmtId="164" fontId="4" fillId="0" borderId="0" xfId="0" applyNumberFormat="1" applyFont="1" applyAlignment="1">
      <alignment wrapText="1"/>
    </xf>
    <xf numFmtId="6" fontId="4" fillId="0" borderId="0" xfId="0" applyNumberFormat="1" applyFont="1" applyAlignment="1">
      <alignment wrapText="1"/>
    </xf>
    <xf numFmtId="165" fontId="4" fillId="0" borderId="0" xfId="1" applyNumberFormat="1" applyFont="1" applyFill="1" applyBorder="1" applyAlignment="1"/>
    <xf numFmtId="164" fontId="5" fillId="0" borderId="0" xfId="0" applyNumberFormat="1" applyFont="1"/>
    <xf numFmtId="0" fontId="4" fillId="0" borderId="0" xfId="0" applyFont="1" applyAlignment="1">
      <alignment horizontal="center"/>
    </xf>
    <xf numFmtId="0" fontId="3" fillId="0" borderId="0" xfId="0" applyFont="1" applyAlignment="1">
      <alignment horizontal="center"/>
    </xf>
    <xf numFmtId="0" fontId="4" fillId="0" borderId="0" xfId="0" applyFont="1" applyFill="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E6602-6DB9-43C2-ABD2-E53857917FD2}">
  <dimension ref="A1:I53"/>
  <sheetViews>
    <sheetView tabSelected="1" zoomScale="90" zoomScaleNormal="90" workbookViewId="0">
      <selection activeCell="I3" sqref="I3"/>
    </sheetView>
  </sheetViews>
  <sheetFormatPr defaultRowHeight="15" x14ac:dyDescent="0.25"/>
  <cols>
    <col min="1" max="1" width="8.28515625" bestFit="1" customWidth="1"/>
    <col min="2" max="2" width="8.140625" customWidth="1"/>
    <col min="3" max="3" width="20.5703125" customWidth="1"/>
    <col min="4" max="4" width="17.5703125" customWidth="1"/>
    <col min="5" max="5" width="12.85546875" customWidth="1"/>
    <col min="6" max="6" width="16.42578125" style="17" bestFit="1" customWidth="1"/>
    <col min="7" max="7" width="12.28515625" style="17" customWidth="1"/>
    <col min="8" max="8" width="105.28515625" customWidth="1"/>
  </cols>
  <sheetData>
    <row r="1" spans="1:9" ht="31.5" x14ac:dyDescent="0.25">
      <c r="A1" s="19" t="s">
        <v>0</v>
      </c>
      <c r="B1" s="19" t="s">
        <v>1</v>
      </c>
      <c r="C1" s="19" t="s">
        <v>2</v>
      </c>
      <c r="D1" s="19" t="s">
        <v>3</v>
      </c>
      <c r="E1" s="19" t="s">
        <v>4</v>
      </c>
      <c r="F1" s="19" t="s">
        <v>5</v>
      </c>
      <c r="G1" s="19" t="s">
        <v>6</v>
      </c>
      <c r="H1" s="18" t="s">
        <v>7</v>
      </c>
      <c r="I1" s="19" t="s">
        <v>0</v>
      </c>
    </row>
    <row r="2" spans="1:9" ht="15.75" x14ac:dyDescent="0.25">
      <c r="A2" s="20" t="s">
        <v>8</v>
      </c>
      <c r="B2" s="21" t="s">
        <v>9</v>
      </c>
      <c r="C2" s="21" t="s">
        <v>10</v>
      </c>
      <c r="D2" s="21" t="s">
        <v>11</v>
      </c>
      <c r="E2" s="21" t="s">
        <v>12</v>
      </c>
      <c r="F2" s="21" t="s">
        <v>13</v>
      </c>
      <c r="G2" s="21" t="s">
        <v>14</v>
      </c>
      <c r="H2" s="20" t="s">
        <v>15</v>
      </c>
      <c r="I2" s="30" t="s">
        <v>146</v>
      </c>
    </row>
    <row r="3" spans="1:9" ht="81.75" customHeight="1" x14ac:dyDescent="0.25">
      <c r="A3" s="20">
        <v>1</v>
      </c>
      <c r="B3" s="22" t="s">
        <v>16</v>
      </c>
      <c r="C3" s="23" t="s">
        <v>17</v>
      </c>
      <c r="D3" s="23" t="s">
        <v>18</v>
      </c>
      <c r="E3" s="24">
        <f>F3+G3</f>
        <v>451893</v>
      </c>
      <c r="F3" s="24">
        <f>298535+153358</f>
        <v>451893</v>
      </c>
      <c r="G3" s="24">
        <v>0</v>
      </c>
      <c r="H3" s="23" t="s">
        <v>19</v>
      </c>
      <c r="I3" s="29">
        <v>1</v>
      </c>
    </row>
    <row r="4" spans="1:9" ht="47.25" x14ac:dyDescent="0.25">
      <c r="A4" s="20">
        <f>A3+1</f>
        <v>2</v>
      </c>
      <c r="B4" s="22" t="s">
        <v>20</v>
      </c>
      <c r="C4" s="23" t="s">
        <v>21</v>
      </c>
      <c r="D4" s="23" t="s">
        <v>18</v>
      </c>
      <c r="E4" s="24">
        <f t="shared" ref="E4:E50" si="0">F4+G4</f>
        <v>877463</v>
      </c>
      <c r="F4" s="24">
        <v>877463</v>
      </c>
      <c r="G4" s="24">
        <v>0</v>
      </c>
      <c r="H4" s="23" t="s">
        <v>22</v>
      </c>
      <c r="I4" s="29">
        <f>I3+1</f>
        <v>2</v>
      </c>
    </row>
    <row r="5" spans="1:9" ht="94.5" x14ac:dyDescent="0.25">
      <c r="A5" s="20">
        <f t="shared" ref="A5" si="1">A4+1</f>
        <v>3</v>
      </c>
      <c r="B5" s="22" t="s">
        <v>23</v>
      </c>
      <c r="C5" s="23" t="s">
        <v>24</v>
      </c>
      <c r="D5" s="23" t="s">
        <v>18</v>
      </c>
      <c r="E5" s="24">
        <f t="shared" si="0"/>
        <v>1170294</v>
      </c>
      <c r="F5" s="24">
        <v>1170294</v>
      </c>
      <c r="G5" s="24">
        <v>0</v>
      </c>
      <c r="H5" s="23" t="s">
        <v>25</v>
      </c>
      <c r="I5" s="29">
        <f t="shared" ref="I5" si="2">I4+1</f>
        <v>3</v>
      </c>
    </row>
    <row r="6" spans="1:9" ht="63" x14ac:dyDescent="0.25">
      <c r="A6" s="20">
        <v>4</v>
      </c>
      <c r="B6" s="22" t="s">
        <v>26</v>
      </c>
      <c r="C6" s="23" t="s">
        <v>27</v>
      </c>
      <c r="D6" s="23" t="s">
        <v>18</v>
      </c>
      <c r="E6" s="24">
        <f t="shared" si="0"/>
        <v>175119</v>
      </c>
      <c r="F6" s="24">
        <v>0</v>
      </c>
      <c r="G6" s="24">
        <v>175119</v>
      </c>
      <c r="H6" s="23" t="s">
        <v>28</v>
      </c>
      <c r="I6" s="29">
        <v>4</v>
      </c>
    </row>
    <row r="7" spans="1:9" ht="78.75" x14ac:dyDescent="0.25">
      <c r="A7" s="20">
        <v>5</v>
      </c>
      <c r="B7" s="22" t="s">
        <v>29</v>
      </c>
      <c r="C7" s="23" t="s">
        <v>30</v>
      </c>
      <c r="D7" s="23" t="s">
        <v>18</v>
      </c>
      <c r="E7" s="24">
        <f t="shared" si="0"/>
        <v>2419422</v>
      </c>
      <c r="F7" s="24">
        <v>2419422</v>
      </c>
      <c r="G7" s="24">
        <v>0</v>
      </c>
      <c r="H7" s="23" t="s">
        <v>31</v>
      </c>
      <c r="I7" s="29">
        <v>5</v>
      </c>
    </row>
    <row r="8" spans="1:9" ht="81" customHeight="1" x14ac:dyDescent="0.25">
      <c r="A8" s="20">
        <v>6</v>
      </c>
      <c r="B8" s="22" t="s">
        <v>32</v>
      </c>
      <c r="C8" s="23" t="s">
        <v>33</v>
      </c>
      <c r="D8" s="23" t="s">
        <v>18</v>
      </c>
      <c r="E8" s="24">
        <f t="shared" si="0"/>
        <v>2453375</v>
      </c>
      <c r="F8" s="24"/>
      <c r="G8" s="24">
        <v>2453375</v>
      </c>
      <c r="H8" s="23" t="s">
        <v>34</v>
      </c>
      <c r="I8" s="29">
        <v>6</v>
      </c>
    </row>
    <row r="9" spans="1:9" ht="78.75" x14ac:dyDescent="0.25">
      <c r="A9" s="20">
        <v>7</v>
      </c>
      <c r="B9" s="22" t="s">
        <v>35</v>
      </c>
      <c r="C9" s="23" t="s">
        <v>36</v>
      </c>
      <c r="D9" s="23" t="s">
        <v>18</v>
      </c>
      <c r="E9" s="24">
        <f t="shared" si="0"/>
        <v>1844682</v>
      </c>
      <c r="F9" s="24">
        <v>0</v>
      </c>
      <c r="G9" s="25">
        <v>1844682</v>
      </c>
      <c r="H9" s="23" t="s">
        <v>37</v>
      </c>
      <c r="I9" s="29">
        <v>7</v>
      </c>
    </row>
    <row r="10" spans="1:9" ht="63" x14ac:dyDescent="0.25">
      <c r="A10" s="20">
        <v>8</v>
      </c>
      <c r="B10" s="22" t="s">
        <v>38</v>
      </c>
      <c r="C10" s="23" t="s">
        <v>39</v>
      </c>
      <c r="D10" s="23" t="s">
        <v>18</v>
      </c>
      <c r="E10" s="24">
        <f t="shared" ref="E10:E28" si="3">F10+G10</f>
        <v>444264</v>
      </c>
      <c r="F10" s="24"/>
      <c r="G10" s="24">
        <v>444264</v>
      </c>
      <c r="H10" s="23" t="s">
        <v>40</v>
      </c>
      <c r="I10" s="29">
        <v>8</v>
      </c>
    </row>
    <row r="11" spans="1:9" ht="31.5" x14ac:dyDescent="0.25">
      <c r="A11" s="19" t="s">
        <v>0</v>
      </c>
      <c r="B11" s="19" t="s">
        <v>1</v>
      </c>
      <c r="C11" s="19" t="s">
        <v>2</v>
      </c>
      <c r="D11" s="19" t="s">
        <v>3</v>
      </c>
      <c r="E11" s="19" t="s">
        <v>4</v>
      </c>
      <c r="F11" s="19" t="s">
        <v>5</v>
      </c>
      <c r="G11" s="19" t="s">
        <v>6</v>
      </c>
      <c r="H11" s="18" t="s">
        <v>7</v>
      </c>
      <c r="I11" s="19" t="s">
        <v>0</v>
      </c>
    </row>
    <row r="12" spans="1:9" ht="15.75" x14ac:dyDescent="0.25">
      <c r="A12" s="29" t="s">
        <v>8</v>
      </c>
      <c r="B12" s="21" t="s">
        <v>9</v>
      </c>
      <c r="C12" s="21" t="s">
        <v>10</v>
      </c>
      <c r="D12" s="21" t="s">
        <v>11</v>
      </c>
      <c r="E12" s="21" t="s">
        <v>12</v>
      </c>
      <c r="F12" s="21" t="s">
        <v>13</v>
      </c>
      <c r="G12" s="21" t="s">
        <v>14</v>
      </c>
      <c r="H12" s="29" t="s">
        <v>15</v>
      </c>
      <c r="I12" s="29" t="s">
        <v>8</v>
      </c>
    </row>
    <row r="13" spans="1:9" ht="78.75" x14ac:dyDescent="0.25">
      <c r="A13" s="20">
        <v>9</v>
      </c>
      <c r="B13" s="22" t="s">
        <v>41</v>
      </c>
      <c r="C13" s="23" t="s">
        <v>42</v>
      </c>
      <c r="D13" s="23" t="s">
        <v>18</v>
      </c>
      <c r="E13" s="24">
        <f t="shared" si="3"/>
        <v>494462</v>
      </c>
      <c r="F13" s="24">
        <v>494462</v>
      </c>
      <c r="G13" s="24">
        <v>0</v>
      </c>
      <c r="H13" s="23" t="s">
        <v>43</v>
      </c>
      <c r="I13" s="29">
        <v>9</v>
      </c>
    </row>
    <row r="14" spans="1:9" ht="78.75" x14ac:dyDescent="0.25">
      <c r="A14" s="20">
        <v>10</v>
      </c>
      <c r="B14" s="22" t="s">
        <v>44</v>
      </c>
      <c r="C14" s="23" t="s">
        <v>45</v>
      </c>
      <c r="D14" s="23" t="s">
        <v>18</v>
      </c>
      <c r="E14" s="24">
        <f t="shared" si="3"/>
        <v>373511</v>
      </c>
      <c r="F14" s="24">
        <v>0</v>
      </c>
      <c r="G14" s="24">
        <v>373511</v>
      </c>
      <c r="H14" s="23" t="s">
        <v>46</v>
      </c>
      <c r="I14" s="29">
        <v>10</v>
      </c>
    </row>
    <row r="15" spans="1:9" ht="78.75" x14ac:dyDescent="0.25">
      <c r="A15" s="20">
        <v>11</v>
      </c>
      <c r="B15" s="22" t="s">
        <v>47</v>
      </c>
      <c r="C15" s="23" t="s">
        <v>48</v>
      </c>
      <c r="D15" s="23" t="s">
        <v>18</v>
      </c>
      <c r="E15" s="24">
        <f t="shared" si="3"/>
        <v>1093951</v>
      </c>
      <c r="F15" s="24">
        <v>0</v>
      </c>
      <c r="G15" s="24">
        <v>1093951</v>
      </c>
      <c r="H15" s="23" t="s">
        <v>49</v>
      </c>
      <c r="I15" s="29">
        <v>11</v>
      </c>
    </row>
    <row r="16" spans="1:9" ht="63" x14ac:dyDescent="0.25">
      <c r="A16" s="20">
        <v>12</v>
      </c>
      <c r="B16" s="22" t="s">
        <v>50</v>
      </c>
      <c r="C16" s="23" t="s">
        <v>51</v>
      </c>
      <c r="D16" s="23" t="s">
        <v>18</v>
      </c>
      <c r="E16" s="24">
        <f t="shared" si="3"/>
        <v>470996</v>
      </c>
      <c r="F16" s="24">
        <v>470996</v>
      </c>
      <c r="G16" s="24">
        <v>0</v>
      </c>
      <c r="H16" s="23" t="s">
        <v>52</v>
      </c>
      <c r="I16" s="29">
        <v>12</v>
      </c>
    </row>
    <row r="17" spans="1:9" ht="47.25" x14ac:dyDescent="0.25">
      <c r="A17" s="20">
        <v>13</v>
      </c>
      <c r="B17" s="22" t="s">
        <v>53</v>
      </c>
      <c r="C17" s="23" t="s">
        <v>54</v>
      </c>
      <c r="D17" s="23" t="s">
        <v>18</v>
      </c>
      <c r="E17" s="24">
        <f t="shared" si="3"/>
        <v>125383</v>
      </c>
      <c r="F17" s="24">
        <v>125383</v>
      </c>
      <c r="G17" s="24">
        <v>0</v>
      </c>
      <c r="H17" s="23" t="s">
        <v>55</v>
      </c>
      <c r="I17" s="29">
        <v>13</v>
      </c>
    </row>
    <row r="18" spans="1:9" ht="63" x14ac:dyDescent="0.25">
      <c r="A18" s="20">
        <v>14</v>
      </c>
      <c r="B18" s="22" t="s">
        <v>56</v>
      </c>
      <c r="C18" s="23" t="s">
        <v>57</v>
      </c>
      <c r="D18" s="23" t="s">
        <v>18</v>
      </c>
      <c r="E18" s="24">
        <f t="shared" si="3"/>
        <v>243878</v>
      </c>
      <c r="F18" s="24">
        <v>0</v>
      </c>
      <c r="G18" s="24">
        <v>243878</v>
      </c>
      <c r="H18" s="23" t="s">
        <v>58</v>
      </c>
      <c r="I18" s="29">
        <v>14</v>
      </c>
    </row>
    <row r="19" spans="1:9" ht="63" customHeight="1" x14ac:dyDescent="0.25">
      <c r="A19" s="20">
        <f>A18+1</f>
        <v>15</v>
      </c>
      <c r="B19" s="22" t="s">
        <v>59</v>
      </c>
      <c r="C19" s="23" t="s">
        <v>60</v>
      </c>
      <c r="D19" s="23" t="s">
        <v>18</v>
      </c>
      <c r="E19" s="24">
        <f t="shared" si="3"/>
        <v>120522</v>
      </c>
      <c r="F19" s="24">
        <v>120522</v>
      </c>
      <c r="G19" s="24">
        <v>0</v>
      </c>
      <c r="H19" s="23" t="s">
        <v>61</v>
      </c>
      <c r="I19" s="29">
        <f>I18+1</f>
        <v>15</v>
      </c>
    </row>
    <row r="20" spans="1:9" ht="79.5" customHeight="1" x14ac:dyDescent="0.25">
      <c r="A20" s="20">
        <v>16</v>
      </c>
      <c r="B20" s="22" t="s">
        <v>62</v>
      </c>
      <c r="C20" s="23" t="s">
        <v>63</v>
      </c>
      <c r="D20" s="23" t="s">
        <v>18</v>
      </c>
      <c r="E20" s="24">
        <f t="shared" si="3"/>
        <v>134796</v>
      </c>
      <c r="F20" s="24">
        <v>0</v>
      </c>
      <c r="G20" s="24">
        <v>134796</v>
      </c>
      <c r="H20" s="23" t="s">
        <v>64</v>
      </c>
      <c r="I20" s="29">
        <v>16</v>
      </c>
    </row>
    <row r="21" spans="1:9" ht="63" x14ac:dyDescent="0.25">
      <c r="A21" s="20">
        <f t="shared" ref="A21" si="4">A20+1</f>
        <v>17</v>
      </c>
      <c r="B21" s="22" t="s">
        <v>65</v>
      </c>
      <c r="C21" s="23" t="s">
        <v>66</v>
      </c>
      <c r="D21" s="23" t="s">
        <v>18</v>
      </c>
      <c r="E21" s="24">
        <f t="shared" si="3"/>
        <v>1348049</v>
      </c>
      <c r="F21" s="24">
        <v>0</v>
      </c>
      <c r="G21" s="24">
        <v>1348049</v>
      </c>
      <c r="H21" s="23" t="s">
        <v>67</v>
      </c>
      <c r="I21" s="29">
        <f t="shared" ref="I21" si="5">I20+1</f>
        <v>17</v>
      </c>
    </row>
    <row r="22" spans="1:9" ht="31.5" x14ac:dyDescent="0.25">
      <c r="A22" s="19" t="s">
        <v>0</v>
      </c>
      <c r="B22" s="19" t="s">
        <v>1</v>
      </c>
      <c r="C22" s="19" t="s">
        <v>2</v>
      </c>
      <c r="D22" s="19" t="s">
        <v>3</v>
      </c>
      <c r="E22" s="19" t="s">
        <v>4</v>
      </c>
      <c r="F22" s="19" t="s">
        <v>5</v>
      </c>
      <c r="G22" s="19" t="s">
        <v>6</v>
      </c>
      <c r="H22" s="18" t="s">
        <v>7</v>
      </c>
      <c r="I22" s="19" t="s">
        <v>0</v>
      </c>
    </row>
    <row r="23" spans="1:9" ht="15.75" x14ac:dyDescent="0.25">
      <c r="A23" s="29" t="s">
        <v>8</v>
      </c>
      <c r="B23" s="21" t="s">
        <v>9</v>
      </c>
      <c r="C23" s="21" t="s">
        <v>10</v>
      </c>
      <c r="D23" s="21" t="s">
        <v>11</v>
      </c>
      <c r="E23" s="21" t="s">
        <v>12</v>
      </c>
      <c r="F23" s="21" t="s">
        <v>13</v>
      </c>
      <c r="G23" s="21" t="s">
        <v>14</v>
      </c>
      <c r="H23" s="29" t="s">
        <v>15</v>
      </c>
      <c r="I23" s="29" t="s">
        <v>8</v>
      </c>
    </row>
    <row r="24" spans="1:9" ht="63" customHeight="1" x14ac:dyDescent="0.25">
      <c r="A24" s="20">
        <f>A21+1</f>
        <v>18</v>
      </c>
      <c r="B24" s="22" t="s">
        <v>68</v>
      </c>
      <c r="C24" s="23" t="s">
        <v>69</v>
      </c>
      <c r="D24" s="23" t="s">
        <v>18</v>
      </c>
      <c r="E24" s="24">
        <f t="shared" si="3"/>
        <v>1622640</v>
      </c>
      <c r="F24" s="24">
        <v>0</v>
      </c>
      <c r="G24" s="24">
        <v>1622640</v>
      </c>
      <c r="H24" s="23" t="s">
        <v>70</v>
      </c>
      <c r="I24" s="29">
        <f>I21+1</f>
        <v>18</v>
      </c>
    </row>
    <row r="25" spans="1:9" ht="78.75" x14ac:dyDescent="0.25">
      <c r="A25" s="20">
        <v>19</v>
      </c>
      <c r="B25" s="22" t="s">
        <v>71</v>
      </c>
      <c r="C25" s="23" t="s">
        <v>72</v>
      </c>
      <c r="D25" s="23" t="s">
        <v>18</v>
      </c>
      <c r="E25" s="24">
        <f t="shared" si="3"/>
        <v>292053</v>
      </c>
      <c r="F25" s="27">
        <v>292053</v>
      </c>
      <c r="G25" s="24">
        <v>0</v>
      </c>
      <c r="H25" s="23" t="s">
        <v>73</v>
      </c>
      <c r="I25" s="29">
        <v>19</v>
      </c>
    </row>
    <row r="26" spans="1:9" ht="93.75" customHeight="1" x14ac:dyDescent="0.25">
      <c r="A26" s="20">
        <f>A25+1</f>
        <v>20</v>
      </c>
      <c r="B26" s="22" t="s">
        <v>74</v>
      </c>
      <c r="C26" s="23" t="s">
        <v>75</v>
      </c>
      <c r="D26" s="23" t="s">
        <v>18</v>
      </c>
      <c r="E26" s="24">
        <f t="shared" si="3"/>
        <v>529996</v>
      </c>
      <c r="F26" s="24">
        <v>0</v>
      </c>
      <c r="G26" s="27">
        <v>529996</v>
      </c>
      <c r="H26" s="23" t="s">
        <v>76</v>
      </c>
      <c r="I26" s="29">
        <f>I25+1</f>
        <v>20</v>
      </c>
    </row>
    <row r="27" spans="1:9" ht="63" x14ac:dyDescent="0.25">
      <c r="A27" s="20">
        <f>A26+1</f>
        <v>21</v>
      </c>
      <c r="B27" s="22" t="s">
        <v>77</v>
      </c>
      <c r="C27" s="23" t="s">
        <v>78</v>
      </c>
      <c r="D27" s="23" t="s">
        <v>18</v>
      </c>
      <c r="E27" s="24">
        <f t="shared" si="3"/>
        <v>108060</v>
      </c>
      <c r="F27" s="24">
        <v>0</v>
      </c>
      <c r="G27" s="27">
        <v>108060</v>
      </c>
      <c r="H27" s="23" t="s">
        <v>79</v>
      </c>
      <c r="I27" s="29">
        <f>I26+1</f>
        <v>21</v>
      </c>
    </row>
    <row r="28" spans="1:9" ht="63" x14ac:dyDescent="0.25">
      <c r="A28" s="20">
        <v>22</v>
      </c>
      <c r="B28" s="22" t="s">
        <v>80</v>
      </c>
      <c r="C28" s="23" t="s">
        <v>81</v>
      </c>
      <c r="D28" s="23" t="s">
        <v>18</v>
      </c>
      <c r="E28" s="24">
        <f t="shared" si="3"/>
        <v>100035</v>
      </c>
      <c r="F28" s="27">
        <v>100035</v>
      </c>
      <c r="G28" s="24">
        <v>0</v>
      </c>
      <c r="H28" s="23" t="s">
        <v>82</v>
      </c>
      <c r="I28" s="29">
        <v>22</v>
      </c>
    </row>
    <row r="29" spans="1:9" ht="31.5" x14ac:dyDescent="0.25">
      <c r="A29" s="18" t="s">
        <v>0</v>
      </c>
      <c r="B29" s="19" t="s">
        <v>1</v>
      </c>
      <c r="C29" s="19" t="s">
        <v>2</v>
      </c>
      <c r="D29" s="19" t="s">
        <v>3</v>
      </c>
      <c r="E29" s="19" t="s">
        <v>4</v>
      </c>
      <c r="F29" s="19" t="s">
        <v>5</v>
      </c>
      <c r="G29" s="19" t="s">
        <v>6</v>
      </c>
      <c r="H29" s="18" t="s">
        <v>7</v>
      </c>
      <c r="I29" s="18" t="s">
        <v>0</v>
      </c>
    </row>
    <row r="30" spans="1:9" ht="15.75" x14ac:dyDescent="0.25">
      <c r="A30" s="20" t="s">
        <v>8</v>
      </c>
      <c r="B30" s="21" t="s">
        <v>9</v>
      </c>
      <c r="C30" s="21" t="s">
        <v>10</v>
      </c>
      <c r="D30" s="21" t="s">
        <v>11</v>
      </c>
      <c r="E30" s="21" t="s">
        <v>12</v>
      </c>
      <c r="F30" s="21" t="s">
        <v>13</v>
      </c>
      <c r="G30" s="21" t="s">
        <v>14</v>
      </c>
      <c r="H30" s="20" t="s">
        <v>15</v>
      </c>
      <c r="I30" s="29" t="s">
        <v>8</v>
      </c>
    </row>
    <row r="31" spans="1:9" ht="63" x14ac:dyDescent="0.25">
      <c r="A31" s="20">
        <v>23</v>
      </c>
      <c r="B31" s="22" t="s">
        <v>83</v>
      </c>
      <c r="C31" s="23" t="s">
        <v>84</v>
      </c>
      <c r="D31" s="23" t="s">
        <v>85</v>
      </c>
      <c r="E31" s="24">
        <f t="shared" si="0"/>
        <v>138012</v>
      </c>
      <c r="F31" s="24">
        <v>138012</v>
      </c>
      <c r="G31" s="24">
        <v>0</v>
      </c>
      <c r="H31" s="23" t="s">
        <v>86</v>
      </c>
      <c r="I31" s="29">
        <v>23</v>
      </c>
    </row>
    <row r="32" spans="1:9" ht="63" x14ac:dyDescent="0.25">
      <c r="A32" s="20">
        <v>24</v>
      </c>
      <c r="B32" s="22" t="s">
        <v>87</v>
      </c>
      <c r="C32" s="23" t="s">
        <v>88</v>
      </c>
      <c r="D32" s="23" t="s">
        <v>85</v>
      </c>
      <c r="E32" s="24">
        <f t="shared" si="0"/>
        <v>1064047</v>
      </c>
      <c r="F32" s="24">
        <v>1064047</v>
      </c>
      <c r="G32" s="24">
        <v>0</v>
      </c>
      <c r="H32" s="23" t="s">
        <v>89</v>
      </c>
      <c r="I32" s="29">
        <v>24</v>
      </c>
    </row>
    <row r="33" spans="1:9" ht="78.75" x14ac:dyDescent="0.25">
      <c r="A33" s="20">
        <v>25</v>
      </c>
      <c r="B33" s="22" t="s">
        <v>90</v>
      </c>
      <c r="C33" s="26" t="s">
        <v>91</v>
      </c>
      <c r="D33" s="23" t="s">
        <v>85</v>
      </c>
      <c r="E33" s="24">
        <f t="shared" si="0"/>
        <v>999908</v>
      </c>
      <c r="F33" s="24">
        <v>0</v>
      </c>
      <c r="G33" s="24">
        <v>999908</v>
      </c>
      <c r="H33" s="23" t="s">
        <v>92</v>
      </c>
      <c r="I33" s="29">
        <v>25</v>
      </c>
    </row>
    <row r="34" spans="1:9" ht="67.5" customHeight="1" x14ac:dyDescent="0.25">
      <c r="A34" s="20">
        <v>26</v>
      </c>
      <c r="B34" s="22" t="s">
        <v>93</v>
      </c>
      <c r="C34" s="23" t="s">
        <v>94</v>
      </c>
      <c r="D34" s="23" t="s">
        <v>85</v>
      </c>
      <c r="E34" s="24">
        <f t="shared" si="0"/>
        <v>91754.37</v>
      </c>
      <c r="F34" s="24">
        <v>91754.37</v>
      </c>
      <c r="G34" s="24">
        <v>0</v>
      </c>
      <c r="H34" s="23" t="s">
        <v>95</v>
      </c>
      <c r="I34" s="29">
        <v>26</v>
      </c>
    </row>
    <row r="35" spans="1:9" ht="78.75" x14ac:dyDescent="0.25">
      <c r="A35" s="20">
        <v>27</v>
      </c>
      <c r="B35" s="22" t="s">
        <v>96</v>
      </c>
      <c r="C35" s="23" t="s">
        <v>97</v>
      </c>
      <c r="D35" s="23" t="s">
        <v>85</v>
      </c>
      <c r="E35" s="24">
        <f t="shared" si="0"/>
        <v>180558</v>
      </c>
      <c r="F35" s="24">
        <v>0</v>
      </c>
      <c r="G35" s="24">
        <v>180558</v>
      </c>
      <c r="H35" s="23" t="s">
        <v>98</v>
      </c>
      <c r="I35" s="29">
        <v>27</v>
      </c>
    </row>
    <row r="36" spans="1:9" ht="63" x14ac:dyDescent="0.25">
      <c r="A36" s="20">
        <v>28</v>
      </c>
      <c r="B36" s="22" t="s">
        <v>99</v>
      </c>
      <c r="C36" s="23" t="s">
        <v>100</v>
      </c>
      <c r="D36" s="23" t="s">
        <v>85</v>
      </c>
      <c r="E36" s="24">
        <f t="shared" si="0"/>
        <v>90766</v>
      </c>
      <c r="F36" s="24">
        <v>90766</v>
      </c>
      <c r="G36" s="24">
        <v>0</v>
      </c>
      <c r="H36" s="23" t="s">
        <v>101</v>
      </c>
      <c r="I36" s="29">
        <v>28</v>
      </c>
    </row>
    <row r="37" spans="1:9" ht="31.5" x14ac:dyDescent="0.25">
      <c r="A37" s="18" t="s">
        <v>0</v>
      </c>
      <c r="B37" s="19" t="s">
        <v>1</v>
      </c>
      <c r="C37" s="19" t="s">
        <v>2</v>
      </c>
      <c r="D37" s="19" t="s">
        <v>3</v>
      </c>
      <c r="E37" s="19" t="s">
        <v>4</v>
      </c>
      <c r="F37" s="19" t="s">
        <v>5</v>
      </c>
      <c r="G37" s="19" t="s">
        <v>6</v>
      </c>
      <c r="H37" s="18" t="s">
        <v>7</v>
      </c>
      <c r="I37" s="18" t="s">
        <v>0</v>
      </c>
    </row>
    <row r="38" spans="1:9" ht="15.75" x14ac:dyDescent="0.25">
      <c r="A38" s="20" t="s">
        <v>8</v>
      </c>
      <c r="B38" s="21" t="s">
        <v>9</v>
      </c>
      <c r="C38" s="21" t="s">
        <v>10</v>
      </c>
      <c r="D38" s="21" t="s">
        <v>11</v>
      </c>
      <c r="E38" s="21" t="s">
        <v>12</v>
      </c>
      <c r="F38" s="21" t="s">
        <v>13</v>
      </c>
      <c r="G38" s="21" t="s">
        <v>14</v>
      </c>
      <c r="H38" s="20" t="s">
        <v>15</v>
      </c>
      <c r="I38" s="29" t="s">
        <v>8</v>
      </c>
    </row>
    <row r="39" spans="1:9" ht="63" x14ac:dyDescent="0.25">
      <c r="A39" s="20">
        <v>29</v>
      </c>
      <c r="B39" s="22" t="s">
        <v>102</v>
      </c>
      <c r="C39" s="23" t="s">
        <v>103</v>
      </c>
      <c r="D39" s="23" t="s">
        <v>104</v>
      </c>
      <c r="E39" s="24">
        <f t="shared" si="0"/>
        <v>104238</v>
      </c>
      <c r="F39" s="27">
        <v>104238</v>
      </c>
      <c r="G39" s="24">
        <v>0</v>
      </c>
      <c r="H39" s="23" t="s">
        <v>105</v>
      </c>
      <c r="I39" s="29">
        <v>29</v>
      </c>
    </row>
    <row r="40" spans="1:9" ht="47.25" customHeight="1" x14ac:dyDescent="0.25">
      <c r="A40" s="20">
        <v>30</v>
      </c>
      <c r="B40" s="22" t="s">
        <v>106</v>
      </c>
      <c r="C40" s="23" t="s">
        <v>107</v>
      </c>
      <c r="D40" s="23" t="s">
        <v>104</v>
      </c>
      <c r="E40" s="24">
        <f t="shared" si="0"/>
        <v>396976</v>
      </c>
      <c r="F40" s="27">
        <v>396976</v>
      </c>
      <c r="G40" s="24">
        <v>0</v>
      </c>
      <c r="H40" s="23" t="s">
        <v>108</v>
      </c>
      <c r="I40" s="29">
        <v>30</v>
      </c>
    </row>
    <row r="41" spans="1:9" ht="78" customHeight="1" x14ac:dyDescent="0.25">
      <c r="A41" s="20">
        <v>31</v>
      </c>
      <c r="B41" s="31" t="s">
        <v>109</v>
      </c>
      <c r="C41" s="23" t="s">
        <v>110</v>
      </c>
      <c r="D41" s="23" t="s">
        <v>104</v>
      </c>
      <c r="E41" s="24">
        <f t="shared" si="0"/>
        <v>87000</v>
      </c>
      <c r="F41" s="27">
        <v>87000</v>
      </c>
      <c r="G41" s="24">
        <v>0</v>
      </c>
      <c r="H41" s="23" t="s">
        <v>111</v>
      </c>
      <c r="I41" s="29">
        <v>31</v>
      </c>
    </row>
    <row r="42" spans="1:9" ht="63" x14ac:dyDescent="0.25">
      <c r="A42" s="20">
        <v>32</v>
      </c>
      <c r="B42" s="22" t="s">
        <v>112</v>
      </c>
      <c r="C42" s="23" t="s">
        <v>113</v>
      </c>
      <c r="D42" s="23" t="s">
        <v>104</v>
      </c>
      <c r="E42" s="24">
        <f t="shared" si="0"/>
        <v>384967</v>
      </c>
      <c r="F42" s="27">
        <v>0</v>
      </c>
      <c r="G42" s="24">
        <v>384967</v>
      </c>
      <c r="H42" s="23" t="s">
        <v>114</v>
      </c>
      <c r="I42" s="29">
        <v>32</v>
      </c>
    </row>
    <row r="43" spans="1:9" ht="63" x14ac:dyDescent="0.25">
      <c r="A43" s="20">
        <v>33</v>
      </c>
      <c r="B43" s="22" t="s">
        <v>115</v>
      </c>
      <c r="C43" s="23" t="s">
        <v>116</v>
      </c>
      <c r="D43" s="23" t="s">
        <v>104</v>
      </c>
      <c r="E43" s="24">
        <f t="shared" si="0"/>
        <v>230980</v>
      </c>
      <c r="F43" s="27">
        <v>0</v>
      </c>
      <c r="G43" s="24">
        <v>230980</v>
      </c>
      <c r="H43" s="23" t="s">
        <v>117</v>
      </c>
      <c r="I43" s="29">
        <v>33</v>
      </c>
    </row>
    <row r="44" spans="1:9" ht="47.25" x14ac:dyDescent="0.25">
      <c r="A44" s="20">
        <v>34</v>
      </c>
      <c r="B44" s="22" t="s">
        <v>118</v>
      </c>
      <c r="C44" s="23" t="s">
        <v>119</v>
      </c>
      <c r="D44" s="23" t="s">
        <v>104</v>
      </c>
      <c r="E44" s="24">
        <f t="shared" si="0"/>
        <v>57383</v>
      </c>
      <c r="F44" s="27">
        <v>0</v>
      </c>
      <c r="G44" s="24">
        <v>57383</v>
      </c>
      <c r="H44" s="23" t="s">
        <v>120</v>
      </c>
      <c r="I44" s="29">
        <v>34</v>
      </c>
    </row>
    <row r="45" spans="1:9" ht="31.5" x14ac:dyDescent="0.25">
      <c r="A45" s="18" t="s">
        <v>0</v>
      </c>
      <c r="B45" s="19" t="s">
        <v>1</v>
      </c>
      <c r="C45" s="19" t="s">
        <v>2</v>
      </c>
      <c r="D45" s="19" t="s">
        <v>3</v>
      </c>
      <c r="E45" s="19" t="s">
        <v>4</v>
      </c>
      <c r="F45" s="19" t="s">
        <v>5</v>
      </c>
      <c r="G45" s="19" t="s">
        <v>6</v>
      </c>
      <c r="H45" s="18" t="s">
        <v>7</v>
      </c>
      <c r="I45" s="18" t="s">
        <v>0</v>
      </c>
    </row>
    <row r="46" spans="1:9" ht="15.75" x14ac:dyDescent="0.25">
      <c r="A46" s="20" t="s">
        <v>8</v>
      </c>
      <c r="B46" s="21" t="s">
        <v>9</v>
      </c>
      <c r="C46" s="21" t="s">
        <v>10</v>
      </c>
      <c r="D46" s="21" t="s">
        <v>11</v>
      </c>
      <c r="E46" s="21" t="s">
        <v>12</v>
      </c>
      <c r="F46" s="21" t="s">
        <v>13</v>
      </c>
      <c r="G46" s="21" t="s">
        <v>14</v>
      </c>
      <c r="H46" s="20" t="s">
        <v>15</v>
      </c>
      <c r="I46" s="29" t="s">
        <v>8</v>
      </c>
    </row>
    <row r="47" spans="1:9" ht="77.25" customHeight="1" x14ac:dyDescent="0.25">
      <c r="A47" s="20">
        <v>35</v>
      </c>
      <c r="B47" s="22" t="s">
        <v>121</v>
      </c>
      <c r="C47" s="23" t="s">
        <v>122</v>
      </c>
      <c r="D47" s="23" t="s">
        <v>104</v>
      </c>
      <c r="E47" s="24">
        <f t="shared" si="0"/>
        <v>546586</v>
      </c>
      <c r="F47" s="27">
        <v>0</v>
      </c>
      <c r="G47" s="24">
        <v>546586</v>
      </c>
      <c r="H47" s="23" t="s">
        <v>123</v>
      </c>
      <c r="I47" s="29">
        <v>35</v>
      </c>
    </row>
    <row r="48" spans="1:9" ht="78.75" x14ac:dyDescent="0.25">
      <c r="A48" s="20">
        <v>36</v>
      </c>
      <c r="B48" s="22" t="s">
        <v>124</v>
      </c>
      <c r="C48" s="23" t="s">
        <v>125</v>
      </c>
      <c r="D48" s="23" t="s">
        <v>104</v>
      </c>
      <c r="E48" s="24">
        <f t="shared" si="0"/>
        <v>171218</v>
      </c>
      <c r="F48" s="27">
        <v>0</v>
      </c>
      <c r="G48" s="24">
        <v>171218</v>
      </c>
      <c r="H48" s="23" t="s">
        <v>126</v>
      </c>
      <c r="I48" s="29">
        <v>36</v>
      </c>
    </row>
    <row r="49" spans="1:9" ht="77.25" customHeight="1" x14ac:dyDescent="0.25">
      <c r="A49" s="20">
        <v>37</v>
      </c>
      <c r="B49" s="22" t="s">
        <v>127</v>
      </c>
      <c r="C49" s="23" t="s">
        <v>128</v>
      </c>
      <c r="D49" s="23" t="s">
        <v>104</v>
      </c>
      <c r="E49" s="24">
        <f t="shared" si="0"/>
        <v>303018</v>
      </c>
      <c r="F49" s="27">
        <v>0</v>
      </c>
      <c r="G49" s="24">
        <v>303018</v>
      </c>
      <c r="H49" s="23" t="s">
        <v>129</v>
      </c>
      <c r="I49" s="29">
        <v>37</v>
      </c>
    </row>
    <row r="50" spans="1:9" ht="78" customHeight="1" x14ac:dyDescent="0.25">
      <c r="A50" s="20">
        <v>38</v>
      </c>
      <c r="B50" s="22" t="s">
        <v>130</v>
      </c>
      <c r="C50" s="23" t="s">
        <v>131</v>
      </c>
      <c r="D50" s="23" t="s">
        <v>104</v>
      </c>
      <c r="E50" s="24">
        <f t="shared" si="0"/>
        <v>49694</v>
      </c>
      <c r="F50" s="27">
        <v>0</v>
      </c>
      <c r="G50" s="24">
        <v>49694</v>
      </c>
      <c r="H50" s="23" t="s">
        <v>132</v>
      </c>
      <c r="I50" s="29">
        <v>38</v>
      </c>
    </row>
    <row r="51" spans="1:9" ht="15.75" x14ac:dyDescent="0.25">
      <c r="A51" s="20">
        <v>39</v>
      </c>
      <c r="B51" s="22"/>
      <c r="C51" s="22"/>
      <c r="D51" s="22"/>
      <c r="E51" s="28">
        <f>SUM(E3:E50)</f>
        <v>21791949.370000001</v>
      </c>
      <c r="F51" s="28">
        <f>SUM(F3:F50)</f>
        <v>8495316.370000001</v>
      </c>
      <c r="G51" s="28">
        <f>SUM(G3:G50)</f>
        <v>13296633</v>
      </c>
      <c r="H51" s="22"/>
      <c r="I51" s="29">
        <v>39</v>
      </c>
    </row>
    <row r="52" spans="1:9" x14ac:dyDescent="0.25">
      <c r="E52" s="15"/>
      <c r="F52" s="16"/>
      <c r="G52" s="16"/>
    </row>
    <row r="53" spans="1:9" x14ac:dyDescent="0.25">
      <c r="E53" s="15"/>
      <c r="F53" s="16"/>
      <c r="G53" s="16"/>
    </row>
  </sheetData>
  <pageMargins left="0.7" right="0.7" top="1.3953125" bottom="0.75" header="0.3" footer="0.3"/>
  <pageSetup scale="80" orientation="portrait" r:id="rId1"/>
  <headerFooter>
    <oddHeader>&amp;CExhibit NGJ 1.1
Pro Forma Project List
Test Year Ending December 31, 2021
Utility: MidAmerican Energy Company
Docket No. NG22-___</oddHeader>
    <oddFooter>&amp;CExhibit NJN 1.1
&amp;P of &amp;N</oddFooter>
  </headerFooter>
  <rowBreaks count="5" manualBreakCount="5">
    <brk id="10" max="16383" man="1"/>
    <brk id="21" max="16383" man="1"/>
    <brk id="28" max="16383" man="1"/>
    <brk id="36" max="16383" man="1"/>
    <brk id="44" max="16383" man="1"/>
  </rowBreaks>
  <colBreaks count="1" manualBreakCount="1">
    <brk id="7"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0A6DD-36C6-4702-8BB0-60A6118BA1E3}">
  <dimension ref="A1:G17"/>
  <sheetViews>
    <sheetView workbookViewId="0">
      <selection activeCell="D19" sqref="D19"/>
    </sheetView>
  </sheetViews>
  <sheetFormatPr defaultRowHeight="15" x14ac:dyDescent="0.25"/>
  <cols>
    <col min="1" max="1" width="32.42578125" customWidth="1"/>
    <col min="2" max="2" width="25.5703125" customWidth="1"/>
    <col min="3" max="3" width="27.85546875" customWidth="1"/>
    <col min="4" max="4" width="28.28515625" customWidth="1"/>
    <col min="5" max="5" width="27.42578125" customWidth="1"/>
    <col min="6" max="6" width="21.85546875" customWidth="1"/>
    <col min="7" max="7" width="18.85546875" customWidth="1"/>
    <col min="8" max="8" width="16.5703125" customWidth="1"/>
  </cols>
  <sheetData>
    <row r="1" spans="1:7" x14ac:dyDescent="0.25">
      <c r="A1" s="32" t="s">
        <v>133</v>
      </c>
      <c r="B1" s="33"/>
      <c r="C1" s="33"/>
      <c r="D1" s="33"/>
      <c r="E1" s="33"/>
      <c r="F1" s="33"/>
      <c r="G1" s="34"/>
    </row>
    <row r="2" spans="1:7" x14ac:dyDescent="0.25">
      <c r="A2" s="9"/>
      <c r="B2" s="10" t="s">
        <v>134</v>
      </c>
      <c r="C2" s="10" t="s">
        <v>135</v>
      </c>
      <c r="D2" s="10" t="s">
        <v>136</v>
      </c>
      <c r="E2" s="10" t="s">
        <v>137</v>
      </c>
      <c r="F2" s="10" t="s">
        <v>138</v>
      </c>
      <c r="G2" s="11" t="s">
        <v>139</v>
      </c>
    </row>
    <row r="3" spans="1:7" x14ac:dyDescent="0.25">
      <c r="A3" s="2" t="s">
        <v>140</v>
      </c>
      <c r="B3" s="1">
        <v>1000000</v>
      </c>
      <c r="C3" s="1">
        <v>0</v>
      </c>
      <c r="D3" s="1">
        <v>1000000</v>
      </c>
      <c r="E3" s="1">
        <v>0</v>
      </c>
      <c r="F3" s="1">
        <f>B3-D3</f>
        <v>0</v>
      </c>
      <c r="G3" s="3"/>
    </row>
    <row r="4" spans="1:7" x14ac:dyDescent="0.25">
      <c r="A4" s="2" t="s">
        <v>141</v>
      </c>
      <c r="B4" s="1">
        <v>2550000</v>
      </c>
      <c r="C4" s="1">
        <f>B4</f>
        <v>2550000</v>
      </c>
      <c r="D4" s="1">
        <v>0</v>
      </c>
      <c r="E4" s="1">
        <v>0</v>
      </c>
      <c r="F4" s="1">
        <f>B4-D4</f>
        <v>2550000</v>
      </c>
      <c r="G4" s="3"/>
    </row>
    <row r="5" spans="1:7" ht="34.5" customHeight="1" x14ac:dyDescent="0.25">
      <c r="A5" s="4" t="s">
        <v>142</v>
      </c>
      <c r="B5" s="1">
        <v>3575000</v>
      </c>
      <c r="C5" s="1">
        <f>B5-E5</f>
        <v>2275000</v>
      </c>
      <c r="D5" s="1">
        <v>0</v>
      </c>
      <c r="E5" s="1">
        <v>1300000</v>
      </c>
      <c r="F5" s="1">
        <f>B5-D5</f>
        <v>3575000</v>
      </c>
      <c r="G5" s="3"/>
    </row>
    <row r="6" spans="1:7" x14ac:dyDescent="0.25">
      <c r="A6" s="2" t="s">
        <v>143</v>
      </c>
      <c r="B6" s="1">
        <v>1755000</v>
      </c>
      <c r="C6" s="1">
        <f>B6</f>
        <v>1755000</v>
      </c>
      <c r="D6" s="1">
        <v>0</v>
      </c>
      <c r="E6" s="1">
        <v>0</v>
      </c>
      <c r="F6" s="1">
        <v>0</v>
      </c>
      <c r="G6" s="8">
        <f>B6</f>
        <v>1755000</v>
      </c>
    </row>
    <row r="7" spans="1:7" ht="15.75" thickBot="1" x14ac:dyDescent="0.3">
      <c r="A7" s="12" t="s">
        <v>144</v>
      </c>
      <c r="B7" s="13">
        <f t="shared" ref="B7:G7" si="0">SUM(B3:B6)</f>
        <v>8880000</v>
      </c>
      <c r="C7" s="13">
        <f t="shared" si="0"/>
        <v>6580000</v>
      </c>
      <c r="D7" s="13">
        <f t="shared" si="0"/>
        <v>1000000</v>
      </c>
      <c r="E7" s="13">
        <f t="shared" si="0"/>
        <v>1300000</v>
      </c>
      <c r="F7" s="13">
        <f t="shared" si="0"/>
        <v>6125000</v>
      </c>
      <c r="G7" s="14">
        <f t="shared" si="0"/>
        <v>1755000</v>
      </c>
    </row>
    <row r="10" spans="1:7" ht="15.75" thickBot="1" x14ac:dyDescent="0.3"/>
    <row r="11" spans="1:7" x14ac:dyDescent="0.25">
      <c r="A11" s="32" t="s">
        <v>145</v>
      </c>
      <c r="B11" s="33"/>
      <c r="C11" s="33"/>
      <c r="D11" s="33"/>
      <c r="E11" s="33"/>
      <c r="F11" s="33"/>
      <c r="G11" s="34"/>
    </row>
    <row r="12" spans="1:7" x14ac:dyDescent="0.25">
      <c r="A12" s="9"/>
      <c r="B12" s="10" t="s">
        <v>134</v>
      </c>
      <c r="C12" s="10" t="s">
        <v>135</v>
      </c>
      <c r="D12" s="10" t="s">
        <v>136</v>
      </c>
      <c r="E12" s="10" t="s">
        <v>137</v>
      </c>
      <c r="F12" s="10" t="s">
        <v>138</v>
      </c>
      <c r="G12" s="11" t="s">
        <v>139</v>
      </c>
    </row>
    <row r="13" spans="1:7" x14ac:dyDescent="0.25">
      <c r="A13" s="2" t="s">
        <v>140</v>
      </c>
      <c r="B13" s="1">
        <v>1000000</v>
      </c>
      <c r="C13" s="1">
        <v>1000000</v>
      </c>
      <c r="D13" s="1">
        <v>0</v>
      </c>
      <c r="E13" s="1">
        <v>0</v>
      </c>
      <c r="F13" s="1">
        <f>B13-D13</f>
        <v>1000000</v>
      </c>
      <c r="G13" s="3"/>
    </row>
    <row r="14" spans="1:7" x14ac:dyDescent="0.25">
      <c r="A14" s="2" t="s">
        <v>141</v>
      </c>
      <c r="B14" s="1">
        <v>2550000</v>
      </c>
      <c r="C14" s="1">
        <f>B14</f>
        <v>2550000</v>
      </c>
      <c r="D14" s="1">
        <v>0</v>
      </c>
      <c r="E14" s="1">
        <v>0</v>
      </c>
      <c r="F14" s="1">
        <f>B14-D14</f>
        <v>2550000</v>
      </c>
      <c r="G14" s="3"/>
    </row>
    <row r="15" spans="1:7" ht="30" x14ac:dyDescent="0.25">
      <c r="A15" s="4" t="s">
        <v>142</v>
      </c>
      <c r="B15" s="1">
        <v>3575000</v>
      </c>
      <c r="C15" s="1">
        <f>B15-E15</f>
        <v>3575000</v>
      </c>
      <c r="D15" s="1">
        <v>0</v>
      </c>
      <c r="E15" s="1">
        <v>0</v>
      </c>
      <c r="F15" s="1">
        <f>B15-D15</f>
        <v>3575000</v>
      </c>
      <c r="G15" s="3"/>
    </row>
    <row r="16" spans="1:7" ht="15.75" thickBot="1" x14ac:dyDescent="0.3">
      <c r="A16" s="5" t="s">
        <v>143</v>
      </c>
      <c r="B16" s="6">
        <v>1755000</v>
      </c>
      <c r="C16" s="6">
        <v>1755000</v>
      </c>
      <c r="D16" s="6">
        <v>0</v>
      </c>
      <c r="E16" s="6">
        <v>0</v>
      </c>
      <c r="F16" s="6">
        <v>0</v>
      </c>
      <c r="G16" s="7">
        <f>B16</f>
        <v>1755000</v>
      </c>
    </row>
    <row r="17" spans="1:7" ht="15.75" thickBot="1" x14ac:dyDescent="0.3">
      <c r="A17" s="12" t="s">
        <v>144</v>
      </c>
      <c r="B17" s="13">
        <f t="shared" ref="B17:G17" si="1">SUM(B13:B16)</f>
        <v>8880000</v>
      </c>
      <c r="C17" s="13">
        <f t="shared" si="1"/>
        <v>8880000</v>
      </c>
      <c r="D17" s="13">
        <f t="shared" si="1"/>
        <v>0</v>
      </c>
      <c r="E17" s="13">
        <f t="shared" si="1"/>
        <v>0</v>
      </c>
      <c r="F17" s="13">
        <f t="shared" si="1"/>
        <v>7125000</v>
      </c>
      <c r="G17" s="14">
        <f t="shared" si="1"/>
        <v>1755000</v>
      </c>
    </row>
  </sheetData>
  <mergeCells count="2">
    <mergeCell ref="A1:G1"/>
    <mergeCell ref="A11:G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B0E68A2304554DB22ED73F3E9DF72E" ma:contentTypeVersion="6" ma:contentTypeDescription="Create a new document." ma:contentTypeScope="" ma:versionID="87f9496e08693f233628065320e4b004">
  <xsd:schema xmlns:xsd="http://www.w3.org/2001/XMLSchema" xmlns:xs="http://www.w3.org/2001/XMLSchema" xmlns:p="http://schemas.microsoft.com/office/2006/metadata/properties" xmlns:ns2="a6bdf0c3-ccba-4ad4-a261-da85c323314a" xmlns:ns3="ec465538-51ad-4a49-97bb-3af484439683" targetNamespace="http://schemas.microsoft.com/office/2006/metadata/properties" ma:root="true" ma:fieldsID="96be990ebaa98570be2ad755ead7f92d" ns2:_="" ns3:_="">
    <xsd:import namespace="a6bdf0c3-ccba-4ad4-a261-da85c323314a"/>
    <xsd:import namespace="ec465538-51ad-4a49-97bb-3af4844396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df0c3-ccba-4ad4-a261-da85c3233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465538-51ad-4a49-97bb-3af4844396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ec465538-51ad-4a49-97bb-3af484439683">
      <UserInfo>
        <DisplayName>Lowe, Mark (MidAmerican)</DisplayName>
        <AccountId>35</AccountId>
        <AccountType/>
      </UserInfo>
      <UserInfo>
        <DisplayName>Sears, Arick (MidAmerican)</DisplayName>
        <AccountId>24</AccountId>
        <AccountType/>
      </UserInfo>
      <UserInfo>
        <DisplayName>Nation, Nick (MidAmerican)</DisplayName>
        <AccountId>26</AccountId>
        <AccountType/>
      </UserInfo>
      <UserInfo>
        <DisplayName>Book, Bryce (MidAmerican)</DisplayName>
        <AccountId>15</AccountId>
        <AccountType/>
      </UserInfo>
      <UserInfo>
        <DisplayName>Lynch-Butcher, Katelyn (MidAmerican)</DisplayName>
        <AccountId>12</AccountId>
        <AccountType/>
      </UserInfo>
    </SharedWithUsers>
  </documentManagement>
</p:properties>
</file>

<file path=customXml/itemProps1.xml><?xml version="1.0" encoding="utf-8"?>
<ds:datastoreItem xmlns:ds="http://schemas.openxmlformats.org/officeDocument/2006/customXml" ds:itemID="{6DCE7702-FAD4-4C14-A5C1-E43710AB6F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df0c3-ccba-4ad4-a261-da85c323314a"/>
    <ds:schemaRef ds:uri="ec465538-51ad-4a49-97bb-3af4844396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ADD9DD-6C5D-4562-9043-C4E1BE788BD2}">
  <ds:schemaRefs>
    <ds:schemaRef ds:uri="http://schemas.microsoft.com/sharepoint/v3/contenttype/forms"/>
  </ds:schemaRefs>
</ds:datastoreItem>
</file>

<file path=customXml/itemProps3.xml><?xml version="1.0" encoding="utf-8"?>
<ds:datastoreItem xmlns:ds="http://schemas.openxmlformats.org/officeDocument/2006/customXml" ds:itemID="{B3EB5DC9-7798-4CE5-B335-20B3C1576736}">
  <ds:schemaRefs>
    <ds:schemaRef ds:uri="http://schemas.microsoft.com/office/2006/metadata/properties"/>
    <ds:schemaRef ds:uri="http://schemas.microsoft.com/office/infopath/2007/PartnerControls"/>
    <ds:schemaRef ds:uri="ec465538-51ad-4a49-97bb-3af4844396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 Forma Project List</vt:lpstr>
      <vt:lpstr>West Side 250 psig system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Book, Bryce W</dc:creator>
  <cp:keywords/>
  <dc:description/>
  <cp:lastModifiedBy>White, Renee (MidAmerican)</cp:lastModifiedBy>
  <cp:revision/>
  <cp:lastPrinted>2022-05-13T15:48:46Z</cp:lastPrinted>
  <dcterms:created xsi:type="dcterms:W3CDTF">2022-02-01T12:36:19Z</dcterms:created>
  <dcterms:modified xsi:type="dcterms:W3CDTF">2022-05-13T15:51:47Z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0x010100F6B0E68A2304554DB22ED73F3E9DF72E</vt:lpwstr>
  </property>
</Properties>
</file>