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4 Statement D, Schedules D-1 through D-9/"/>
    </mc:Choice>
  </mc:AlternateContent>
  <xr:revisionPtr revIDLastSave="9" documentId="13_ncr:1_{0C92087C-85F6-4BC2-8F39-9EDA696925B0}" xr6:coauthVersionLast="47" xr6:coauthVersionMax="47" xr10:uidLastSave="{CACFFDB0-E569-4A99-AA02-613AB47F4E5E}"/>
  <bookViews>
    <workbookView xWindow="14580" yWindow="150" windowWidth="13455" windowHeight="1540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5" i="1"/>
  <c r="L15" i="1" s="1"/>
  <c r="A16" i="1" l="1"/>
  <c r="A17" i="1" s="1"/>
  <c r="A18" i="1" s="1"/>
  <c r="A19" i="1" s="1"/>
  <c r="A20" i="1" s="1"/>
  <c r="A21" i="1" s="1"/>
  <c r="A22" i="1" s="1"/>
  <c r="A23" i="1" s="1"/>
  <c r="A24" i="1" s="1"/>
  <c r="P24" i="1" l="1"/>
  <c r="N24" i="1"/>
  <c r="J24" i="1"/>
  <c r="H24" i="1"/>
  <c r="F24" i="1"/>
  <c r="D24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24" i="1" l="1"/>
  <c r="R24" i="1"/>
</calcChain>
</file>

<file path=xl/sharedStrings.xml><?xml version="1.0" encoding="utf-8"?>
<sst xmlns="http://schemas.openxmlformats.org/spreadsheetml/2006/main" count="59" uniqueCount="55">
  <si>
    <t>RULE 20:10:13:54</t>
  </si>
  <si>
    <t>STATEMENT D</t>
  </si>
  <si>
    <t>Cost of Plant</t>
  </si>
  <si>
    <t>Test Year Ending December 31, 2021</t>
  </si>
  <si>
    <t>Utility: MidAmerican Energy Company</t>
  </si>
  <si>
    <t>Docket No. NG22-___</t>
  </si>
  <si>
    <t>Individual Responsible:  Aimee S. Rooney</t>
  </si>
  <si>
    <t>Beginning</t>
  </si>
  <si>
    <t>Ending</t>
  </si>
  <si>
    <t>Line</t>
  </si>
  <si>
    <t>Account</t>
  </si>
  <si>
    <t>Balance</t>
  </si>
  <si>
    <t>Average</t>
  </si>
  <si>
    <t>Adjusted</t>
  </si>
  <si>
    <t>No.</t>
  </si>
  <si>
    <t>Account Description</t>
  </si>
  <si>
    <t>Additions</t>
  </si>
  <si>
    <t>Retirements</t>
  </si>
  <si>
    <t>Other</t>
  </si>
  <si>
    <t>Adjustment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</si>
  <si>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</si>
  <si>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</si>
  <si>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</si>
  <si>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</si>
  <si>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</si>
  <si>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</si>
  <si>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</si>
  <si>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</si>
  <si>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</si>
  <si>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</si>
  <si>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101</t>
  </si>
  <si>
    <t>Gas Plant in Service</t>
  </si>
  <si>
    <t>102</t>
  </si>
  <si>
    <t>Gas Plant Purchased of Sold</t>
  </si>
  <si>
    <t>103</t>
  </si>
  <si>
    <t>Experimental Gas Plant Unclassified</t>
  </si>
  <si>
    <t>104</t>
  </si>
  <si>
    <t>Gas Plant Leased to Others</t>
  </si>
  <si>
    <t>105</t>
  </si>
  <si>
    <t>Gas Plant Held for Future Use</t>
  </si>
  <si>
    <t>106</t>
  </si>
  <si>
    <t>Completed Construction Not Classified - Gas</t>
  </si>
  <si>
    <t>[1]</t>
  </si>
  <si>
    <t>107</t>
  </si>
  <si>
    <t>Construction Work in Progress</t>
  </si>
  <si>
    <t>118</t>
  </si>
  <si>
    <t>Other Utility Plant</t>
  </si>
  <si>
    <t>Total Gas Utility Plant</t>
  </si>
  <si>
    <t>Source:  Schedule D-1</t>
  </si>
  <si>
    <t>Line 6 Column (d) - Net amount of additions and transfers to 101 Plant in Service</t>
  </si>
  <si>
    <t>Line 7 Column (d) - Net amount of additions and transfers to Plant in Service</t>
  </si>
  <si>
    <t>Column (h) - See Schedule D-3</t>
  </si>
  <si>
    <t>20:10:13:54</t>
  </si>
  <si>
    <t>Statement D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</si>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</sst>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zoomScaleNormal="100" workbookViewId="0">
      <selection activeCell="L13" sqref="L13"/>
    </sheetView>
  </sheetViews>
  <sheetFormatPr defaultRowHeight="11.25"/>
  <cols>
    <col min="1" max="1" width="3.5703125" style="1" customWidth="1"/>
    <col min="2" max="2" width="8" style="1" customWidth="1"/>
    <col min="3" max="3" width="31.42578125" style="1" customWidth="1"/>
    <col min="4" max="4" width="10.7109375" style="1" bestFit="1" customWidth="1"/>
    <col min="5" max="5" width="0.7109375" style="1" customWidth="1"/>
    <col min="6" max="6" width="10.42578125" style="1" bestFit="1" customWidth="1"/>
    <col min="7" max="7" width="0.7109375" style="1" customWidth="1"/>
    <col min="8" max="8" width="10.28515625" style="1" bestFit="1" customWidth="1"/>
    <col min="9" max="9" width="0.7109375" style="1" customWidth="1"/>
    <col min="10" max="10" width="9.140625" style="1"/>
    <col min="11" max="11" width="0.7109375" style="1" customWidth="1"/>
    <col min="12" max="12" width="10.7109375" style="1" bestFit="1" customWidth="1"/>
    <col min="13" max="13" width="0.7109375" style="1" customWidth="1"/>
    <col min="14" max="14" width="10.7109375" style="1" bestFit="1" customWidth="1"/>
    <col min="15" max="15" width="0.7109375" style="1" customWidth="1"/>
    <col min="16" max="16" width="9.85546875" style="1" bestFit="1" customWidth="1"/>
    <col min="17" max="17" width="0.7109375" style="1" customWidth="1"/>
    <col min="18" max="18" width="10.7109375" style="1" bestFit="1" customWidth="1"/>
    <col min="19" max="16384" width="9.140625" style="1"/>
  </cols>
  <sheetData>
    <row r="1" spans="1: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10" spans="1:18">
      <c r="A10" s="2"/>
      <c r="B10" s="3"/>
      <c r="C10" s="3"/>
      <c r="D10" s="4" t="s">
        <v>7</v>
      </c>
      <c r="E10" s="4"/>
      <c r="F10" s="4"/>
      <c r="G10" s="4"/>
      <c r="H10" s="4"/>
      <c r="I10" s="4"/>
      <c r="J10" s="4"/>
      <c r="K10" s="4"/>
      <c r="L10" s="4" t="s">
        <v>8</v>
      </c>
      <c r="M10" s="4"/>
      <c r="N10" s="4"/>
      <c r="O10" s="4"/>
      <c r="P10" s="4"/>
      <c r="Q10" s="4"/>
      <c r="R10" s="4"/>
    </row>
    <row r="11" spans="1:18">
      <c r="A11" s="2" t="s">
        <v>9</v>
      </c>
      <c r="B11" s="3" t="s">
        <v>10</v>
      </c>
      <c r="C11" s="3"/>
      <c r="D11" s="4" t="s">
        <v>11</v>
      </c>
      <c r="E11" s="4"/>
      <c r="F11" s="4"/>
      <c r="G11" s="4"/>
      <c r="H11" s="4"/>
      <c r="I11" s="4"/>
      <c r="J11" s="4"/>
      <c r="K11" s="4"/>
      <c r="L11" s="4" t="s">
        <v>11</v>
      </c>
      <c r="M11" s="4"/>
      <c r="N11" s="4" t="s">
        <v>12</v>
      </c>
      <c r="O11" s="4"/>
      <c r="P11" s="4"/>
      <c r="Q11" s="4"/>
      <c r="R11" s="4" t="s">
        <v>13</v>
      </c>
    </row>
    <row r="12" spans="1:18">
      <c r="A12" s="13" t="s">
        <v>14</v>
      </c>
      <c r="B12" s="10" t="s">
        <v>14</v>
      </c>
      <c r="C12" s="10" t="s">
        <v>15</v>
      </c>
      <c r="D12" s="11">
        <v>44197</v>
      </c>
      <c r="E12" s="12"/>
      <c r="F12" s="12" t="s">
        <v>16</v>
      </c>
      <c r="G12" s="12"/>
      <c r="H12" s="12" t="s">
        <v>17</v>
      </c>
      <c r="I12" s="12"/>
      <c r="J12" s="12" t="s">
        <v>18</v>
      </c>
      <c r="K12" s="12"/>
      <c r="L12" s="11">
        <v>44561</v>
      </c>
      <c r="M12" s="12"/>
      <c r="N12" s="12" t="s">
        <v>11</v>
      </c>
      <c r="O12" s="12"/>
      <c r="P12" s="12" t="s">
        <v>19</v>
      </c>
      <c r="Q12" s="12"/>
      <c r="R12" s="12" t="s">
        <v>11</v>
      </c>
    </row>
    <row r="13" spans="1:18">
      <c r="A13" s="2"/>
      <c r="B13" s="3" t="s">
        <v>20</v>
      </c>
      <c r="C13" s="3" t="s">
        <v>21</v>
      </c>
      <c r="D13" s="4" t="s">
        <v>22</v>
      </c>
      <c r="E13" s="4"/>
      <c r="F13" s="4" t="s">
        <v>23</v>
      </c>
      <c r="G13" s="4"/>
      <c r="H13" s="4" t="s">
        <v>24</v>
      </c>
      <c r="I13" s="4"/>
      <c r="J13" s="4" t="s">
        <v>25</v>
      </c>
      <c r="K13" s="4"/>
      <c r="L13" s="4" t="s">
        <v>26</v>
      </c>
      <c r="M13" s="4"/>
      <c r="N13" s="4" t="s">
        <v>27</v>
      </c>
      <c r="O13" s="4"/>
      <c r="P13" s="4" t="s">
        <v>28</v>
      </c>
      <c r="Q13" s="4"/>
      <c r="R13" s="4" t="s">
        <v>29</v>
      </c>
    </row>
    <row r="14" spans="1:18">
      <c r="A14" s="5"/>
      <c r="B14" s="3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A15" s="5">
        <v>1</v>
      </c>
      <c r="B15" s="3" t="s">
        <v>30</v>
      </c>
      <c r="C15" s="6" t="s">
        <v>31</v>
      </c>
      <c r="D15" s="7">
        <v>228805292.92999998</v>
      </c>
      <c r="E15" s="7"/>
      <c r="F15" s="7">
        <f>27627984.18-3353.6</f>
        <v>27624630.579999998</v>
      </c>
      <c r="G15" s="7"/>
      <c r="H15" s="7">
        <v>-1316651.44</v>
      </c>
      <c r="I15" s="7"/>
      <c r="J15" s="7">
        <v>-20538.62</v>
      </c>
      <c r="K15" s="7"/>
      <c r="L15" s="7">
        <f>D15+F15+H15+J15</f>
        <v>255092733.44999999</v>
      </c>
      <c r="M15" s="7"/>
      <c r="N15" s="7">
        <v>239016679.85999998</v>
      </c>
      <c r="O15" s="7"/>
      <c r="P15" s="7">
        <v>21855022</v>
      </c>
      <c r="Q15" s="7"/>
      <c r="R15" s="7">
        <f>N15+P15</f>
        <v>260871701.85999998</v>
      </c>
    </row>
    <row r="16" spans="1:18">
      <c r="A16" s="5">
        <f>A15+1</f>
        <v>2</v>
      </c>
      <c r="B16" s="3" t="s">
        <v>32</v>
      </c>
      <c r="C16" s="6" t="s">
        <v>33</v>
      </c>
      <c r="D16" s="7">
        <v>0</v>
      </c>
      <c r="E16" s="7"/>
      <c r="F16" s="7">
        <v>0</v>
      </c>
      <c r="G16" s="7"/>
      <c r="H16" s="7">
        <v>0</v>
      </c>
      <c r="I16" s="7"/>
      <c r="J16" s="7">
        <v>0</v>
      </c>
      <c r="K16" s="7"/>
      <c r="L16" s="7">
        <f t="shared" ref="L16:L22" si="0">D16+F16+H16+J16</f>
        <v>0</v>
      </c>
      <c r="M16" s="7"/>
      <c r="N16" s="7">
        <v>0</v>
      </c>
      <c r="O16" s="7"/>
      <c r="P16" s="7">
        <v>0</v>
      </c>
      <c r="Q16" s="7"/>
      <c r="R16" s="7">
        <f t="shared" ref="R16:R22" si="1">N16+P16</f>
        <v>0</v>
      </c>
    </row>
    <row r="17" spans="1:18">
      <c r="A17" s="5">
        <f t="shared" ref="A17:A24" si="2">A16+1</f>
        <v>3</v>
      </c>
      <c r="B17" s="3" t="s">
        <v>34</v>
      </c>
      <c r="C17" s="6" t="s">
        <v>35</v>
      </c>
      <c r="D17" s="7">
        <v>0</v>
      </c>
      <c r="E17" s="7"/>
      <c r="F17" s="7">
        <v>0</v>
      </c>
      <c r="G17" s="7"/>
      <c r="H17" s="7">
        <v>0</v>
      </c>
      <c r="I17" s="7"/>
      <c r="J17" s="7">
        <v>0</v>
      </c>
      <c r="K17" s="7"/>
      <c r="L17" s="7">
        <f t="shared" si="0"/>
        <v>0</v>
      </c>
      <c r="M17" s="7"/>
      <c r="N17" s="7">
        <v>0</v>
      </c>
      <c r="O17" s="7"/>
      <c r="P17" s="7">
        <v>0</v>
      </c>
      <c r="Q17" s="7"/>
      <c r="R17" s="7">
        <f t="shared" si="1"/>
        <v>0</v>
      </c>
    </row>
    <row r="18" spans="1:18">
      <c r="A18" s="5">
        <f t="shared" si="2"/>
        <v>4</v>
      </c>
      <c r="B18" s="3" t="s">
        <v>36</v>
      </c>
      <c r="C18" s="6" t="s">
        <v>37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v>0</v>
      </c>
      <c r="K18" s="7"/>
      <c r="L18" s="7">
        <f t="shared" si="0"/>
        <v>0</v>
      </c>
      <c r="M18" s="7"/>
      <c r="N18" s="7">
        <v>0</v>
      </c>
      <c r="O18" s="7"/>
      <c r="P18" s="7">
        <v>0</v>
      </c>
      <c r="Q18" s="7"/>
      <c r="R18" s="7">
        <f t="shared" si="1"/>
        <v>0</v>
      </c>
    </row>
    <row r="19" spans="1:18">
      <c r="A19" s="5">
        <f t="shared" si="2"/>
        <v>5</v>
      </c>
      <c r="B19" s="3" t="s">
        <v>38</v>
      </c>
      <c r="C19" s="6" t="s">
        <v>39</v>
      </c>
      <c r="D19" s="7">
        <v>0</v>
      </c>
      <c r="E19" s="7"/>
      <c r="F19" s="7">
        <v>0</v>
      </c>
      <c r="G19" s="7"/>
      <c r="H19" s="7">
        <v>0</v>
      </c>
      <c r="I19" s="7"/>
      <c r="J19" s="7">
        <v>0</v>
      </c>
      <c r="K19" s="7"/>
      <c r="L19" s="7">
        <f t="shared" si="0"/>
        <v>0</v>
      </c>
      <c r="M19" s="7"/>
      <c r="N19" s="7">
        <v>0</v>
      </c>
      <c r="O19" s="7"/>
      <c r="P19" s="7">
        <v>0</v>
      </c>
      <c r="Q19" s="7"/>
      <c r="R19" s="7">
        <f t="shared" si="1"/>
        <v>0</v>
      </c>
    </row>
    <row r="20" spans="1:18">
      <c r="A20" s="5">
        <f t="shared" si="2"/>
        <v>6</v>
      </c>
      <c r="B20" s="3" t="s">
        <v>40</v>
      </c>
      <c r="C20" s="6" t="s">
        <v>41</v>
      </c>
      <c r="D20" s="7">
        <v>14934728.040000001</v>
      </c>
      <c r="E20" s="7"/>
      <c r="F20" s="7">
        <v>-10551114.119999999</v>
      </c>
      <c r="G20" s="7" t="s">
        <v>42</v>
      </c>
      <c r="H20" s="7">
        <v>0</v>
      </c>
      <c r="I20" s="7"/>
      <c r="J20" s="7">
        <v>-34403.807315001126</v>
      </c>
      <c r="K20" s="7"/>
      <c r="L20" s="7">
        <f t="shared" si="0"/>
        <v>4349210.1126850005</v>
      </c>
      <c r="M20" s="7"/>
      <c r="N20" s="7">
        <v>11602503.409999998</v>
      </c>
      <c r="O20" s="7"/>
      <c r="P20" s="7">
        <v>0</v>
      </c>
      <c r="Q20" s="7"/>
      <c r="R20" s="7">
        <f t="shared" si="1"/>
        <v>11602503.409999998</v>
      </c>
    </row>
    <row r="21" spans="1:18">
      <c r="A21" s="5">
        <f t="shared" si="2"/>
        <v>7</v>
      </c>
      <c r="B21" s="3" t="s">
        <v>43</v>
      </c>
      <c r="C21" s="6" t="s">
        <v>44</v>
      </c>
      <c r="D21" s="7">
        <v>448067.61000000004</v>
      </c>
      <c r="E21" s="7"/>
      <c r="F21" s="7">
        <f>16928505.11-17076870.06</f>
        <v>-148364.94999999925</v>
      </c>
      <c r="G21" s="7"/>
      <c r="H21" s="7"/>
      <c r="I21" s="7"/>
      <c r="J21" s="7">
        <v>0</v>
      </c>
      <c r="K21" s="7"/>
      <c r="L21" s="7">
        <f t="shared" si="0"/>
        <v>299702.66000000079</v>
      </c>
      <c r="M21" s="7"/>
      <c r="N21" s="7">
        <v>333185.37</v>
      </c>
      <c r="O21" s="7"/>
      <c r="P21" s="7">
        <v>0</v>
      </c>
      <c r="Q21" s="7"/>
      <c r="R21" s="7">
        <f t="shared" si="1"/>
        <v>333185.37</v>
      </c>
    </row>
    <row r="22" spans="1:18">
      <c r="A22" s="5">
        <f t="shared" si="2"/>
        <v>8</v>
      </c>
      <c r="B22" s="3" t="s">
        <v>45</v>
      </c>
      <c r="C22" s="6" t="s">
        <v>46</v>
      </c>
      <c r="D22" s="8">
        <v>0</v>
      </c>
      <c r="E22" s="7"/>
      <c r="F22" s="8">
        <v>0</v>
      </c>
      <c r="G22" s="7"/>
      <c r="H22" s="8">
        <v>0</v>
      </c>
      <c r="I22" s="7"/>
      <c r="J22" s="8">
        <v>0</v>
      </c>
      <c r="K22" s="7"/>
      <c r="L22" s="8">
        <f t="shared" si="0"/>
        <v>0</v>
      </c>
      <c r="M22" s="7"/>
      <c r="N22" s="8">
        <v>0</v>
      </c>
      <c r="O22" s="7"/>
      <c r="P22" s="8">
        <v>0</v>
      </c>
      <c r="Q22" s="7"/>
      <c r="R22" s="8">
        <f t="shared" si="1"/>
        <v>0</v>
      </c>
    </row>
    <row r="23" spans="1:18">
      <c r="A23" s="5">
        <f t="shared" si="2"/>
        <v>9</v>
      </c>
      <c r="B23" s="3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" thickBot="1">
      <c r="A24" s="5">
        <f t="shared" si="2"/>
        <v>10</v>
      </c>
      <c r="B24" s="3"/>
      <c r="C24" s="6" t="s">
        <v>47</v>
      </c>
      <c r="D24" s="9">
        <f>SUM(D15:D23)</f>
        <v>244188088.57999998</v>
      </c>
      <c r="E24" s="7"/>
      <c r="F24" s="9">
        <f>SUM(F15:F23)</f>
        <v>16925151.510000002</v>
      </c>
      <c r="G24" s="7"/>
      <c r="H24" s="9">
        <f>SUM(H15:H23)</f>
        <v>-1316651.44</v>
      </c>
      <c r="I24" s="7"/>
      <c r="J24" s="9">
        <f>SUM(J15:J23)</f>
        <v>-54942.427315001129</v>
      </c>
      <c r="K24" s="7"/>
      <c r="L24" s="9">
        <f>SUM(L15:L23)</f>
        <v>259741646.22268498</v>
      </c>
      <c r="M24" s="7"/>
      <c r="N24" s="9">
        <f>SUM(N15:N23)</f>
        <v>250952368.63999999</v>
      </c>
      <c r="O24" s="7"/>
      <c r="P24" s="9">
        <f>SUM(P15:P23)</f>
        <v>21855022</v>
      </c>
      <c r="Q24" s="7"/>
      <c r="R24" s="9">
        <f>SUM(R15:R23)</f>
        <v>272807390.63999999</v>
      </c>
    </row>
    <row r="25" spans="1:18" ht="12" thickTop="1">
      <c r="A25" s="5"/>
      <c r="B25" s="3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>
      <c r="A26" s="5"/>
      <c r="B26" s="6" t="s">
        <v>48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>
      <c r="A27" s="5"/>
      <c r="B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>
      <c r="A28" s="5"/>
      <c r="B28" s="6" t="s">
        <v>49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5"/>
      <c r="B29" s="6" t="s">
        <v>50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B30" s="6" t="s">
        <v>51</v>
      </c>
    </row>
    <row r="45" spans="1:18">
      <c r="A45" s="14" t="s">
        <v>52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>
      <c r="A46" s="14" t="s">
        <v>53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>
      <c r="A47" s="14" t="s">
        <v>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</sheetData>
  <mergeCells count="11">
    <mergeCell ref="A45:R45"/>
    <mergeCell ref="A46:R46"/>
    <mergeCell ref="A47:R47"/>
    <mergeCell ref="A7:R7"/>
    <mergeCell ref="A8:R8"/>
    <mergeCell ref="A6:R6"/>
    <mergeCell ref="A1:R1"/>
    <mergeCell ref="A2:R2"/>
    <mergeCell ref="A3:R3"/>
    <mergeCell ref="A4:R4"/>
    <mergeCell ref="A5:R5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6078A5-D580-41E9-B8C7-1968ABE4692D}"/>
</file>

<file path=customXml/itemProps2.xml><?xml version="1.0" encoding="utf-8"?>
<ds:datastoreItem xmlns:ds="http://schemas.openxmlformats.org/officeDocument/2006/customXml" ds:itemID="{41FBA3D0-9A4F-4E5F-AA97-9F2B87F8A78E}"/>
</file>

<file path=customXml/itemProps3.xml><?xml version="1.0" encoding="utf-8"?>
<ds:datastoreItem xmlns:ds="http://schemas.openxmlformats.org/officeDocument/2006/customXml" ds:itemID="{5BF35319-B884-4155-BEE0-100CC3C51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MidAmerican Energy Holdings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t50062</dc:creator>
  <cp:keywords/>
  <dc:description/>
  <cp:lastModifiedBy>Rooney, Aimee (MidAmerican)</cp:lastModifiedBy>
  <cp:revision/>
  <dcterms:created xsi:type="dcterms:W3CDTF">2014-04-07T21:07:09Z</dcterms:created>
  <dcterms:modified xsi:type="dcterms:W3CDTF">2022-05-16T19:03:02Z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