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2\NG22-005\Volume1\"/>
    </mc:Choice>
  </mc:AlternateContent>
  <xr:revisionPtr revIDLastSave="0" documentId="8_{1C42C75C-DFDC-4FDC-AA84-57C6232B43D1}" xr6:coauthVersionLast="47" xr6:coauthVersionMax="47" xr10:uidLastSave="{00000000-0000-0000-0000-000000000000}"/>
  <bookViews>
    <workbookView xWindow="2730" yWindow="2730" windowWidth="16365" windowHeight="15435" tabRatio="436" xr2:uid="{00000000-000D-0000-FFFF-FFFF00000000}"/>
  </bookViews>
  <sheets>
    <sheet name="Schedule A" sheetId="1" r:id="rId1"/>
  </sheets>
  <definedNames>
    <definedName name="DETAIL">'Schedule A'!$A$10:$M$112,'Schedule A'!$A$113:$M$143,'Schedule A'!$A$144:$M$217,'Schedule A'!$A$218:$M$238</definedName>
    <definedName name="MPS_PAGES">'Schedule A'!$A$10:$I$83,'Schedule A'!$A$84:$I$137,'Schedule A'!$A$138:$I$218,'Schedule A'!$A$219:$I$239</definedName>
    <definedName name="_xlnm.Print_Area" localSheetId="0">'Schedule A'!$A$1:$I$239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2" i="1" l="1"/>
  <c r="I82" i="1"/>
  <c r="I214" i="1"/>
  <c r="H211" i="1"/>
  <c r="H213" i="1"/>
  <c r="H100" i="1" l="1"/>
  <c r="H102" i="1"/>
  <c r="I32" i="1"/>
  <c r="I23" i="1"/>
  <c r="I25" i="1" s="1"/>
  <c r="I225" i="1" l="1"/>
  <c r="I177" i="1"/>
  <c r="I166" i="1"/>
  <c r="I158" i="1"/>
  <c r="I120" i="1"/>
  <c r="I89" i="1"/>
  <c r="I103" i="1" s="1"/>
  <c r="I51" i="1"/>
  <c r="H23" i="1"/>
  <c r="H25" i="1" s="1"/>
  <c r="I199" i="1"/>
  <c r="G199" i="1"/>
  <c r="I136" i="1"/>
  <c r="G136" i="1"/>
  <c r="H89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H166" i="1"/>
  <c r="H177" i="1"/>
  <c r="H225" i="1"/>
  <c r="H158" i="1"/>
  <c r="H32" i="1"/>
  <c r="H51" i="1"/>
  <c r="H120" i="1"/>
  <c r="H103" i="1" l="1"/>
  <c r="I33" i="1"/>
  <c r="I226" i="1"/>
  <c r="H214" i="1"/>
  <c r="H226" i="1" s="1"/>
  <c r="H33" i="1"/>
  <c r="I121" i="1" l="1"/>
  <c r="I227" i="1" s="1"/>
  <c r="H121" i="1"/>
  <c r="H227" i="1" s="1"/>
</calcChain>
</file>

<file path=xl/sharedStrings.xml><?xml version="1.0" encoding="utf-8"?>
<sst xmlns="http://schemas.openxmlformats.org/spreadsheetml/2006/main" count="375" uniqueCount="217">
  <si>
    <t>RULE 20:10:13:51</t>
  </si>
  <si>
    <t>STATEMENT A</t>
  </si>
  <si>
    <t>Balance Sheet</t>
  </si>
  <si>
    <t>Test Year Ending December 31, 2021</t>
  </si>
  <si>
    <t>Utility: MidAmerican Energy Company</t>
  </si>
  <si>
    <t>Docket No. NG22-___</t>
  </si>
  <si>
    <t>Individual Responsible: Blake M. Groen</t>
  </si>
  <si>
    <t>Name of Respondent</t>
  </si>
  <si>
    <t>This Report is:</t>
  </si>
  <si>
    <t>Date of Report</t>
  </si>
  <si>
    <t>Year of Report</t>
  </si>
  <si>
    <t>MidAmerican Energy</t>
  </si>
  <si>
    <t>X  An Original</t>
  </si>
  <si>
    <t>(Mo,Da,Yr)</t>
  </si>
  <si>
    <t xml:space="preserve">  Company</t>
  </si>
  <si>
    <t xml:space="preserve">    A Resubmission</t>
  </si>
  <si>
    <t>12/31/21</t>
  </si>
  <si>
    <t>COMPARATIVE BALANCE SHEET (ASSETS AND OTHER DEBITS)</t>
  </si>
  <si>
    <t xml:space="preserve"> </t>
  </si>
  <si>
    <t>Ref</t>
  </si>
  <si>
    <t>Current Year</t>
  </si>
  <si>
    <t>Prior Year</t>
  </si>
  <si>
    <t>Line</t>
  </si>
  <si>
    <t>Title of Account</t>
  </si>
  <si>
    <t>Page No</t>
  </si>
  <si>
    <t>End of Quarter/Year</t>
  </si>
  <si>
    <t>End</t>
  </si>
  <si>
    <t>No.</t>
  </si>
  <si>
    <t>Balance</t>
  </si>
  <si>
    <t>(a)</t>
  </si>
  <si>
    <t>(b)</t>
  </si>
  <si>
    <t>(c)</t>
  </si>
  <si>
    <t>(d)</t>
  </si>
  <si>
    <t>UTILITY PLANT</t>
  </si>
  <si>
    <t>Utility Plant (101-106,114)</t>
  </si>
  <si>
    <t>200-201</t>
  </si>
  <si>
    <t>Construction Work in Progress (107)</t>
  </si>
  <si>
    <t xml:space="preserve">TOTAL Utility Plant </t>
  </si>
  <si>
    <t>(Enter Total of lines 2 and 3)</t>
  </si>
  <si>
    <t>(Less) Accum. Prov. for Depr. Amort. Depl. (108,110, 111,115)</t>
  </si>
  <si>
    <t>Net Utility Plant</t>
  </si>
  <si>
    <t>(Enter Total of line 4 less 5)</t>
  </si>
  <si>
    <t>-</t>
  </si>
  <si>
    <t>Nuclear Fuel in Process of Ref., Conv., Enrich., and Fab. (120.1)</t>
  </si>
  <si>
    <t>202-203</t>
  </si>
  <si>
    <t>Nuclear Fuel Materials and Assemblies -Stock Account (120.2)</t>
  </si>
  <si>
    <t>Nuclear Fuel Assemblies in Reactor (120.3)</t>
  </si>
  <si>
    <t>Spent Nuclear Fuel (120.4)</t>
  </si>
  <si>
    <t>Nuclear Fuel Under Capital Leases (120.6)</t>
  </si>
  <si>
    <t>(Less) Accum. Prov.for Amort. of Nucl. Fuel Assemblies (120.5)</t>
  </si>
  <si>
    <t>Net Nuclear Fuel</t>
  </si>
  <si>
    <t>(Enter Total of lines 7-11 less 12)</t>
  </si>
  <si>
    <t>(Enter Total of lines 6 and 13)</t>
  </si>
  <si>
    <t>Utility Plant Adjustments (116)</t>
  </si>
  <si>
    <t>Gas Stored Underground-Noncurrent (117)</t>
  </si>
  <si>
    <t>OTHER PROPERTY AND INVESTMENTS</t>
  </si>
  <si>
    <t>Nonutility Property (121)</t>
  </si>
  <si>
    <t>(Less) Accum. Prov. for Depr. and Amort. (122)</t>
  </si>
  <si>
    <t>Investments in Associated Companies (123)</t>
  </si>
  <si>
    <t>.</t>
  </si>
  <si>
    <t>Investments in Subsidiary Companies (123.1)</t>
  </si>
  <si>
    <t>224-225</t>
  </si>
  <si>
    <t>(For Cost of Account 123.1, See Footnote Page 224, line 42)</t>
  </si>
  <si>
    <t>Noncurrent Portion of Allowances</t>
  </si>
  <si>
    <t>228-229</t>
  </si>
  <si>
    <t>Other Investments (124)</t>
  </si>
  <si>
    <t>Sinking Funds (125)</t>
  </si>
  <si>
    <t>Depreciation Fund (126)</t>
  </si>
  <si>
    <t>Amortization Fund - Federal (127)</t>
  </si>
  <si>
    <t>Other Special Funds (128)</t>
  </si>
  <si>
    <t>Special Funds (129) Non-Major</t>
  </si>
  <si>
    <t>Long-Term Portion of Derivative Assets (175)</t>
  </si>
  <si>
    <t>Long-Term Portion of Derivative Assets - Hedges (176)</t>
  </si>
  <si>
    <t xml:space="preserve">TOTAL Other Property and Investments </t>
  </si>
  <si>
    <t>(Lines 18-21 and 23-31)</t>
  </si>
  <si>
    <t>CURRENT AND ACCRUED ASSETS</t>
  </si>
  <si>
    <t>Cash and Working Funds (Non-major Only) (130)</t>
  </si>
  <si>
    <t>Cash (131)</t>
  </si>
  <si>
    <t>Special Deposits (132-134)</t>
  </si>
  <si>
    <t>Working Fund (135)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</si>
  <si>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</si>
  <si>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</si>
  <si>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</si>
  <si>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</si>
  <si>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Acct.-Credit (144)</t>
  </si>
  <si>
    <t>Notes Receivable from Associated Companies  (145)</t>
  </si>
  <si>
    <t>Accounts Receivable from Associated Companies (146)</t>
  </si>
  <si>
    <t>Fuel Stock (151)</t>
  </si>
  <si>
    <t>Fuel Stock Expenses Undistributed (152)</t>
  </si>
  <si>
    <t>Residuals (Elec) and Extracted Products (153)</t>
  </si>
  <si>
    <t>Plant Materials and Supplies (154)</t>
  </si>
  <si>
    <t>Merchandise (155)</t>
  </si>
  <si>
    <t>Other Materials and Supplies (156)</t>
  </si>
  <si>
    <t>Nuclear Materials Held for Sale (157)</t>
  </si>
  <si>
    <t>202-203/227</t>
  </si>
  <si>
    <t>Allowances (158.1 and 158.2)</t>
  </si>
  <si>
    <t>COMPARATIVE BALANCE SHEET (ASSETS AND OTHER DEBITS) (continued)</t>
  </si>
  <si>
    <t>(Less) Noncurrent Portion of Allowances</t>
  </si>
  <si>
    <t>Stores Expense Undistributed (163)</t>
  </si>
  <si>
    <t>Gas Stored Underground -- Current (164.1)</t>
  </si>
  <si>
    <t>Liquefied Natural Gas Stored and Held for Processing (164.2-164.3)</t>
  </si>
  <si>
    <t>Prepayments (165)</t>
  </si>
  <si>
    <t>Advances for Gas (166-167)</t>
  </si>
  <si>
    <t>Interest and Dividends Receivable (171)</t>
  </si>
  <si>
    <t>Rents Receivables (172)</t>
  </si>
  <si>
    <t>Accrued Utility Revenues (173)</t>
  </si>
  <si>
    <t>Miscellaneous Current and Accrued Assets (174)</t>
  </si>
  <si>
    <t>Derivative Instruments Assets  (175)</t>
  </si>
  <si>
    <t>(Less) Long-Term Portion of Derivative Instruments Assets - (175)</t>
  </si>
  <si>
    <t>Derivative Instruments Assets - Hedges (176)</t>
  </si>
  <si>
    <t>(Less): Long-Term Portion of Derivative Instruments Assets - Hedges (176)</t>
  </si>
  <si>
    <t>TOTAL Current and Accrued Assets</t>
  </si>
  <si>
    <t>(Enter Total of lines 34 thru 36)</t>
  </si>
  <si>
    <t>DEFERRED DEBITS</t>
  </si>
  <si>
    <t>Unamortized Debt Expenses (181)</t>
  </si>
  <si>
    <t>Extraordinary Property Losses (182.1)</t>
  </si>
  <si>
    <t>Unrecovered Plant and Regulatory Study Costs (182.2)</t>
  </si>
  <si>
    <t>Other Regulatory Assets (182.3)</t>
  </si>
  <si>
    <t>Prelim. Survey and Investigation Charges (Electric)(183)</t>
  </si>
  <si>
    <t>Preliminary Natural Gas Survey and Investigation Charges (183.1)</t>
  </si>
  <si>
    <t>Other Preliminary Survey and Investigation charges (183.2)</t>
  </si>
  <si>
    <t>Clearing Accounts (184)</t>
  </si>
  <si>
    <t>Temporary Facilities (185)</t>
  </si>
  <si>
    <t>Miscellaneous Deferred Debits (186)</t>
  </si>
  <si>
    <t>Def. Losses from Disposition of Utility Plt. (187)</t>
  </si>
  <si>
    <t>Research, Devel. and Demonstration Expend. (188)</t>
  </si>
  <si>
    <t>352-353</t>
  </si>
  <si>
    <t>Unamortized Loss on Reacquired Debt (189)</t>
  </si>
  <si>
    <t>Accumulated Deferred Income Taxes (190)</t>
  </si>
  <si>
    <t>Unrecovered Purchased Gas Costs (191)</t>
  </si>
  <si>
    <t>TOTAL Deferred Debits</t>
  </si>
  <si>
    <t>(lines 69 through 83)</t>
  </si>
  <si>
    <t>TOTAL Assets</t>
  </si>
  <si>
    <t>(ines 14-16 32, 67, and 84)</t>
  </si>
  <si>
    <t>COMPARATIVE BALANCE SHEET (LIABILITIES AND OTHER CREDITS)</t>
  </si>
  <si>
    <t>End Balance</t>
  </si>
  <si>
    <t>12/31</t>
  </si>
  <si>
    <t>PROPRIETARY CAPITAL</t>
  </si>
  <si>
    <t>Common Stock Issued (201)</t>
  </si>
  <si>
    <t>250-251</t>
  </si>
  <si>
    <t>Preferred Stock Issued (204)</t>
  </si>
  <si>
    <t>Capital Stock  Subscribed (202,205)</t>
  </si>
  <si>
    <t>Stock Liability for Conversion (203,206)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</si>
  <si>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</si>
  <si>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</si>
  <si>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</si>
  <si>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</si>
  <si>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</si>
  <si>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>Retained Earnings (215,215.1,216)</t>
  </si>
  <si>
    <t>118-119</t>
  </si>
  <si>
    <t>Unappropriated Undistributed Subsidiary Earnings (216.1)</t>
  </si>
  <si>
    <t>(Less) Reacquired Capital Stock (217)</t>
  </si>
  <si>
    <t>Noncorporate Proprietorship (Non-major only) (218)</t>
  </si>
  <si>
    <t>Accumulated Other Comprehensive Income (219)</t>
  </si>
  <si>
    <t>122(a)(b)</t>
  </si>
  <si>
    <t xml:space="preserve">TOTAL Proprietary Capital </t>
  </si>
  <si>
    <t>(lines 2 thru 15)</t>
  </si>
  <si>
    <t>LONG TERM DEBT</t>
  </si>
  <si>
    <t>Bonds (221)</t>
  </si>
  <si>
    <t>256-257</t>
  </si>
  <si>
    <t>(Less) Reacquired Bonds (222)</t>
  </si>
  <si>
    <t>Advances from Associated Companies (223)</t>
  </si>
  <si>
    <t>Other Long-Term Debt (224)</t>
  </si>
  <si>
    <t>Unamortized Premium on Long-Term Debt (225)</t>
  </si>
  <si>
    <t>(Less) Unamortized Discount on Long -Term Debt (226)</t>
  </si>
  <si>
    <t>TOTAL Long-Term Debt</t>
  </si>
  <si>
    <t>( lines 18 thru 23)</t>
  </si>
  <si>
    <t>OTHER NONCURRENT LIABILITIES</t>
  </si>
  <si>
    <t>Obligations Under Capital Leases - Noncurrent (227)</t>
  </si>
  <si>
    <t>Accumulated Provision for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</si>
  <si>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</si>
  <si>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</si>
  <si>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</si>
  <si>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</si>
  <si>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</si>
  <si>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Liabilities - Hedges</t>
  </si>
  <si>
    <t>Asset Retirement Obligation (230)</t>
  </si>
  <si>
    <t>TOTAL OTHER Noncurrent Liabilities</t>
  </si>
  <si>
    <t>(lines 26 thru 34)</t>
  </si>
  <si>
    <t>CURRENT AND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</si>
  <si>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</si>
  <si>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</si>
  <si>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</si>
  <si>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</si>
  <si>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</si>
  <si>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</si>
  <si>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262-263</t>
  </si>
  <si>
    <t>Interest Accrued (237)</t>
  </si>
  <si>
    <t>Dividends Declared (238)</t>
  </si>
  <si>
    <t>Matured Long-Term Debt (239)</t>
  </si>
  <si>
    <t>COMPARATIVE BALANCE SHEET (LIABILITIES AND OTHER CREDITS) (continued)</t>
  </si>
  <si>
    <t>Matured Interest  (240)</t>
  </si>
  <si>
    <t>Tax Collections Payable (241)</t>
  </si>
  <si>
    <t>Miscellaneous Current and Accrued Liabilities (242)</t>
  </si>
  <si>
    <t>Obligation Under Capital Leases-Current (243)</t>
  </si>
  <si>
    <t>Derivative Instrument Liabilities (244)</t>
  </si>
  <si>
    <t>(Less) Long-Term Portion of Derivative Instrument Liabilities</t>
  </si>
  <si>
    <t>Derivative Instrument Liabilities -Hedges (245)</t>
  </si>
  <si>
    <t>(Less) Long-Term Portion of Derivative Instrument Liabilities -Hedges</t>
  </si>
  <si>
    <t>TOTAL Current and Accrued Liabilities</t>
  </si>
  <si>
    <t>(lines 37 thru 53)</t>
  </si>
  <si>
    <t>DEFERRED CREDITS</t>
  </si>
  <si>
    <t>Customer Advances for Construction (252)</t>
  </si>
  <si>
    <t>Accumulated Deferred Investment Tax credits (255)</t>
  </si>
  <si>
    <t>266-267</t>
  </si>
  <si>
    <t>Deferred Gains from Disposition of Utility Plant (256)</t>
  </si>
  <si>
    <t>Other Deferred Credits (253)</t>
  </si>
  <si>
    <t>Other Regulatory Liabilities (254)</t>
  </si>
  <si>
    <t>Unamortized Gains  on Reacquired Debt (257)</t>
  </si>
  <si>
    <t>Accumulated Deferred Income Taxes-Accel. Amort. (281)</t>
  </si>
  <si>
    <t>272-277</t>
  </si>
  <si>
    <t>Accumulated Deferred Income Taxes -Other Property (282)</t>
  </si>
  <si>
    <t>Accumulated Deferred Income Taxes -Other (283)</t>
  </si>
  <si>
    <t>TOTAL Deferred Credits</t>
  </si>
  <si>
    <t>(lines 56 thru 64)</t>
  </si>
  <si>
    <t xml:space="preserve">TOTAL Liabilities and Stockholder Equity </t>
  </si>
  <si>
    <t>(lines 16, 24, 35, 54 and 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</si>
</sst>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164" formatCode="\(#\)"/>
    <numFmt numFmtId="165" formatCode="#,##0;\(#,##0\)"/>
  </numFmts>
  <fonts count="4" x14ac:knownFonts="1">
    <font>
      <sz val="8"/>
      <name val="Helv"/>
    </font>
    <font>
      <b/>
      <sz val="8"/>
      <name val="Helv"/>
    </font>
    <font>
      <i/>
      <sz val="8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5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/>
    <xf numFmtId="0" fontId="1" fillId="0" borderId="10" xfId="0" quotePrefix="1" applyFont="1" applyBorder="1"/>
    <xf numFmtId="0" fontId="2" fillId="0" borderId="14" xfId="0" quotePrefix="1" applyFont="1" applyBorder="1"/>
    <xf numFmtId="0" fontId="2" fillId="0" borderId="15" xfId="0" quotePrefix="1" applyFont="1" applyBorder="1"/>
    <xf numFmtId="0" fontId="2" fillId="0" borderId="2" xfId="0" quotePrefix="1" applyFont="1" applyBorder="1"/>
    <xf numFmtId="0" fontId="1" fillId="0" borderId="0" xfId="0" applyFont="1"/>
    <xf numFmtId="0" fontId="2" fillId="0" borderId="0" xfId="0" applyFont="1"/>
    <xf numFmtId="0" fontId="2" fillId="0" borderId="15" xfId="0" quotePrefix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10" xfId="0" applyFont="1" applyBorder="1"/>
    <xf numFmtId="0" fontId="2" fillId="0" borderId="5" xfId="0" applyFont="1" applyBorder="1"/>
    <xf numFmtId="164" fontId="1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4" xfId="0" applyFont="1" applyBorder="1"/>
    <xf numFmtId="14" fontId="1" fillId="0" borderId="0" xfId="0" quotePrefix="1" applyNumberFormat="1" applyFont="1"/>
    <xf numFmtId="0" fontId="1" fillId="0" borderId="7" xfId="0" applyFont="1" applyBorder="1" applyAlignment="1">
      <alignment horizontal="center"/>
    </xf>
    <xf numFmtId="0" fontId="1" fillId="0" borderId="9" xfId="0" quotePrefix="1" applyFont="1" applyBorder="1"/>
    <xf numFmtId="0" fontId="1" fillId="0" borderId="11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10" xfId="0" applyFont="1" applyBorder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7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11" xfId="0" applyFont="1" applyBorder="1" applyAlignment="1">
      <alignment horizontal="center"/>
    </xf>
    <xf numFmtId="0" fontId="0" fillId="0" borderId="10" xfId="0" applyFont="1" applyBorder="1"/>
    <xf numFmtId="0" fontId="0" fillId="0" borderId="8" xfId="0" applyFont="1" applyBorder="1"/>
    <xf numFmtId="0" fontId="0" fillId="0" borderId="8" xfId="0" quotePrefix="1" applyFont="1" applyBorder="1" applyAlignment="1">
      <alignment horizontal="center"/>
    </xf>
    <xf numFmtId="0" fontId="0" fillId="0" borderId="9" xfId="0" applyFont="1" applyBorder="1"/>
    <xf numFmtId="0" fontId="0" fillId="0" borderId="11" xfId="0" quotePrefix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1" borderId="13" xfId="0" applyFont="1" applyFill="1" applyBorder="1"/>
    <xf numFmtId="5" fontId="0" fillId="0" borderId="13" xfId="0" applyNumberFormat="1" applyFont="1" applyBorder="1"/>
    <xf numFmtId="37" fontId="0" fillId="0" borderId="13" xfId="0" applyNumberFormat="1" applyFont="1" applyBorder="1"/>
    <xf numFmtId="0" fontId="0" fillId="0" borderId="2" xfId="0" quotePrefix="1" applyFont="1" applyBorder="1"/>
    <xf numFmtId="165" fontId="0" fillId="1" borderId="13" xfId="0" applyNumberFormat="1" applyFont="1" applyFill="1" applyBorder="1"/>
    <xf numFmtId="0" fontId="0" fillId="0" borderId="12" xfId="0" quotePrefix="1" applyFont="1" applyBorder="1" applyAlignment="1">
      <alignment horizontal="center"/>
    </xf>
    <xf numFmtId="0" fontId="0" fillId="0" borderId="14" xfId="0" applyFont="1" applyBorder="1"/>
    <xf numFmtId="0" fontId="0" fillId="0" borderId="13" xfId="0" applyFont="1" applyBorder="1" applyAlignment="1">
      <alignment horizontal="center"/>
    </xf>
    <xf numFmtId="0" fontId="0" fillId="0" borderId="15" xfId="0" applyFont="1" applyBorder="1"/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37" fontId="0" fillId="0" borderId="0" xfId="0" applyNumberFormat="1" applyFont="1"/>
    <xf numFmtId="14" fontId="1" fillId="0" borderId="2" xfId="0" quotePrefix="1" applyNumberFormat="1" applyFont="1" applyBorder="1"/>
    <xf numFmtId="0" fontId="0" fillId="0" borderId="1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1" borderId="12" xfId="0" applyFont="1" applyFill="1" applyBorder="1"/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1" fillId="0" borderId="5" xfId="0" quotePrefix="1" applyNumberFormat="1" applyFont="1" applyBorder="1"/>
    <xf numFmtId="0" fontId="0" fillId="0" borderId="14" xfId="0" applyFont="1" applyBorder="1" applyAlignment="1">
      <alignment horizontal="centerContinuous"/>
    </xf>
    <xf numFmtId="0" fontId="0" fillId="0" borderId="15" xfId="0" applyFont="1" applyBorder="1" applyAlignment="1">
      <alignment horizontal="centerContinuous"/>
    </xf>
    <xf numFmtId="0" fontId="0" fillId="0" borderId="14" xfId="0" quotePrefix="1" applyFont="1" applyBorder="1"/>
    <xf numFmtId="0" fontId="0" fillId="0" borderId="12" xfId="0" applyFont="1" applyBorder="1"/>
    <xf numFmtId="41" fontId="0" fillId="0" borderId="3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Sheet1"/>
  <dimension ref="A1:L235"/>
  <sheetViews>
    <sheetView showGridLines="0" tabSelected="1" view="pageLayout" topLeftCell="A1057" zoomScale="98" zoomScaleNormal="100" zoomScalePageLayoutView="98" workbookViewId="0">
      <selection sqref="A1:XFD1048576"/>
    </sheetView>
  </sheetViews>
  <sheetFormatPr defaultRowHeight="10.5" x14ac:dyDescent="0.15"/>
  <cols>
    <col min="1" max="1" width="4.5" style="26" customWidth="1"/>
    <col min="2" max="2" width="9.33203125" style="26"/>
    <col min="3" max="3" width="11.5" style="26" customWidth="1"/>
    <col min="4" max="4" width="10.83203125" style="26" customWidth="1"/>
    <col min="5" max="5" width="9.33203125" style="26"/>
    <col min="6" max="6" width="20.33203125" style="26" customWidth="1"/>
    <col min="7" max="7" width="11.1640625" style="60" customWidth="1"/>
    <col min="8" max="8" width="17.5" style="26" bestFit="1" customWidth="1"/>
    <col min="9" max="9" width="24.5" style="26" bestFit="1" customWidth="1"/>
    <col min="10" max="13" width="17.33203125" style="26" customWidth="1"/>
    <col min="14" max="16384" width="9.33203125" style="26"/>
  </cols>
  <sheetData>
    <row r="1" spans="1:12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2" x14ac:dyDescent="0.1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3" spans="1:12" x14ac:dyDescent="0.15">
      <c r="A3" s="78" t="s">
        <v>2</v>
      </c>
      <c r="B3" s="78"/>
      <c r="C3" s="78"/>
      <c r="D3" s="78"/>
      <c r="E3" s="78"/>
      <c r="F3" s="78"/>
      <c r="G3" s="78"/>
      <c r="H3" s="78"/>
      <c r="I3" s="78"/>
    </row>
    <row r="4" spans="1:12" x14ac:dyDescent="0.15">
      <c r="A4" s="78" t="s">
        <v>3</v>
      </c>
      <c r="B4" s="78"/>
      <c r="C4" s="78"/>
      <c r="D4" s="78"/>
      <c r="E4" s="78"/>
      <c r="F4" s="78"/>
      <c r="G4" s="78"/>
      <c r="H4" s="78"/>
      <c r="I4" s="78"/>
    </row>
    <row r="5" spans="1:12" x14ac:dyDescent="0.15">
      <c r="A5" s="78" t="s">
        <v>4</v>
      </c>
      <c r="B5" s="78"/>
      <c r="C5" s="78"/>
      <c r="D5" s="78"/>
      <c r="E5" s="78"/>
      <c r="F5" s="78"/>
      <c r="G5" s="78"/>
      <c r="H5" s="78"/>
      <c r="I5" s="78"/>
    </row>
    <row r="6" spans="1:12" x14ac:dyDescent="0.15">
      <c r="A6" s="78" t="s">
        <v>5</v>
      </c>
      <c r="B6" s="78"/>
      <c r="C6" s="78"/>
      <c r="D6" s="78"/>
      <c r="E6" s="78"/>
      <c r="F6" s="78"/>
      <c r="G6" s="78"/>
      <c r="H6" s="78"/>
      <c r="I6" s="78"/>
    </row>
    <row r="8" spans="1:12" x14ac:dyDescent="0.15">
      <c r="A8" s="78" t="s">
        <v>6</v>
      </c>
      <c r="B8" s="78"/>
      <c r="C8" s="78"/>
      <c r="D8" s="78"/>
      <c r="E8" s="78"/>
      <c r="F8" s="78"/>
      <c r="G8" s="78"/>
      <c r="H8" s="78"/>
      <c r="I8" s="78"/>
      <c r="J8" s="27"/>
      <c r="K8" s="27"/>
      <c r="L8" s="27"/>
    </row>
    <row r="10" spans="1:12" x14ac:dyDescent="0.15">
      <c r="A10" s="1" t="s">
        <v>7</v>
      </c>
      <c r="B10" s="2"/>
      <c r="C10" s="3"/>
      <c r="D10" s="1" t="s">
        <v>8</v>
      </c>
      <c r="E10" s="2"/>
      <c r="F10" s="3"/>
      <c r="G10" s="4" t="s">
        <v>9</v>
      </c>
      <c r="H10" s="28"/>
      <c r="I10" s="4" t="s">
        <v>10</v>
      </c>
    </row>
    <row r="11" spans="1:12" x14ac:dyDescent="0.15">
      <c r="A11" s="5" t="s">
        <v>11</v>
      </c>
      <c r="B11" s="19"/>
      <c r="C11" s="6"/>
      <c r="D11" s="7">
        <v>1</v>
      </c>
      <c r="E11" s="19" t="s">
        <v>12</v>
      </c>
      <c r="F11" s="6"/>
      <c r="G11" s="20" t="s">
        <v>13</v>
      </c>
      <c r="I11" s="8"/>
    </row>
    <row r="12" spans="1:12" x14ac:dyDescent="0.15">
      <c r="A12" s="5" t="s">
        <v>14</v>
      </c>
      <c r="B12" s="19"/>
      <c r="C12" s="6"/>
      <c r="D12" s="7">
        <v>2</v>
      </c>
      <c r="E12" s="19" t="s">
        <v>15</v>
      </c>
      <c r="F12" s="6"/>
      <c r="G12" s="29" t="s">
        <v>16</v>
      </c>
      <c r="I12" s="30">
        <v>2021</v>
      </c>
    </row>
    <row r="13" spans="1:12" x14ac:dyDescent="0.15">
      <c r="A13" s="15"/>
      <c r="B13" s="9"/>
      <c r="C13" s="10"/>
      <c r="D13" s="11"/>
      <c r="E13" s="9"/>
      <c r="F13" s="10"/>
      <c r="G13" s="23"/>
      <c r="H13" s="31"/>
      <c r="I13" s="32"/>
    </row>
    <row r="14" spans="1:12" x14ac:dyDescent="0.15">
      <c r="A14" s="33"/>
      <c r="G14" s="26"/>
      <c r="I14" s="34"/>
    </row>
    <row r="15" spans="1:12" x14ac:dyDescent="0.15">
      <c r="A15" s="35"/>
      <c r="B15" s="36" t="s">
        <v>17</v>
      </c>
      <c r="C15" s="36"/>
      <c r="D15" s="36"/>
      <c r="E15" s="36"/>
      <c r="F15" s="36"/>
      <c r="G15" s="36"/>
      <c r="H15" s="36"/>
      <c r="I15" s="37"/>
    </row>
    <row r="16" spans="1:12" x14ac:dyDescent="0.15">
      <c r="A16" s="38"/>
      <c r="B16" s="33"/>
      <c r="C16" s="39"/>
      <c r="D16" s="39" t="s">
        <v>18</v>
      </c>
      <c r="E16" s="39"/>
      <c r="F16" s="34"/>
      <c r="G16" s="38" t="s">
        <v>19</v>
      </c>
      <c r="H16" s="38" t="s">
        <v>20</v>
      </c>
      <c r="I16" s="38" t="s">
        <v>21</v>
      </c>
    </row>
    <row r="17" spans="1:9" x14ac:dyDescent="0.15">
      <c r="A17" s="40" t="s">
        <v>22</v>
      </c>
      <c r="B17" s="41"/>
      <c r="D17" s="26" t="s">
        <v>23</v>
      </c>
      <c r="F17" s="42"/>
      <c r="G17" s="40" t="s">
        <v>24</v>
      </c>
      <c r="H17" s="40" t="s">
        <v>25</v>
      </c>
      <c r="I17" s="40" t="s">
        <v>26</v>
      </c>
    </row>
    <row r="18" spans="1:9" x14ac:dyDescent="0.15">
      <c r="A18" s="40" t="s">
        <v>27</v>
      </c>
      <c r="B18" s="41"/>
      <c r="F18" s="42"/>
      <c r="G18" s="40"/>
      <c r="H18" s="40" t="s">
        <v>28</v>
      </c>
      <c r="I18" s="40" t="s">
        <v>28</v>
      </c>
    </row>
    <row r="19" spans="1:9" x14ac:dyDescent="0.15">
      <c r="A19" s="43"/>
      <c r="B19" s="44"/>
      <c r="C19" s="45"/>
      <c r="D19" s="46" t="s">
        <v>29</v>
      </c>
      <c r="E19" s="45"/>
      <c r="F19" s="47"/>
      <c r="G19" s="12" t="s">
        <v>30</v>
      </c>
      <c r="H19" s="48" t="s">
        <v>31</v>
      </c>
      <c r="I19" s="48" t="s">
        <v>32</v>
      </c>
    </row>
    <row r="20" spans="1:9" ht="15" customHeight="1" x14ac:dyDescent="0.15">
      <c r="A20" s="38">
        <v>1</v>
      </c>
      <c r="B20" s="39"/>
      <c r="C20" s="39"/>
      <c r="D20" s="2" t="s">
        <v>33</v>
      </c>
      <c r="E20" s="39"/>
      <c r="F20" s="39"/>
      <c r="G20" s="49"/>
      <c r="H20" s="50"/>
      <c r="I20" s="50"/>
    </row>
    <row r="21" spans="1:9" x14ac:dyDescent="0.15">
      <c r="A21" s="38">
        <f t="shared" ref="A21:A102" si="0">A20+1</f>
        <v>2</v>
      </c>
      <c r="B21" s="39" t="s">
        <v>34</v>
      </c>
      <c r="C21" s="39"/>
      <c r="D21" s="39"/>
      <c r="E21" s="39"/>
      <c r="F21" s="39"/>
      <c r="G21" s="49" t="s">
        <v>35</v>
      </c>
      <c r="H21" s="51">
        <v>26418605074</v>
      </c>
      <c r="I21" s="51">
        <v>25507900823</v>
      </c>
    </row>
    <row r="22" spans="1:9" x14ac:dyDescent="0.15">
      <c r="A22" s="38">
        <f t="shared" si="0"/>
        <v>3</v>
      </c>
      <c r="B22" s="39" t="s">
        <v>36</v>
      </c>
      <c r="C22" s="39"/>
      <c r="D22" s="39"/>
      <c r="E22" s="39"/>
      <c r="F22" s="39"/>
      <c r="G22" s="49" t="s">
        <v>35</v>
      </c>
      <c r="H22" s="52">
        <v>1098707551</v>
      </c>
      <c r="I22" s="52">
        <v>505080524</v>
      </c>
    </row>
    <row r="23" spans="1:9" x14ac:dyDescent="0.15">
      <c r="A23" s="38">
        <f t="shared" si="0"/>
        <v>4</v>
      </c>
      <c r="B23" s="39" t="s">
        <v>37</v>
      </c>
      <c r="C23" s="39"/>
      <c r="D23" s="13" t="s">
        <v>38</v>
      </c>
      <c r="E23" s="13"/>
      <c r="F23" s="13"/>
      <c r="G23" s="49"/>
      <c r="H23" s="51">
        <f>SUM(H21:H22)</f>
        <v>27517312625</v>
      </c>
      <c r="I23" s="51">
        <f>SUM(I21:I22)</f>
        <v>26012981347</v>
      </c>
    </row>
    <row r="24" spans="1:9" x14ac:dyDescent="0.15">
      <c r="A24" s="38">
        <f t="shared" si="0"/>
        <v>5</v>
      </c>
      <c r="B24" s="53" t="s">
        <v>39</v>
      </c>
      <c r="C24" s="39"/>
      <c r="D24" s="39"/>
      <c r="E24" s="39"/>
      <c r="F24" s="39"/>
      <c r="G24" s="49" t="s">
        <v>35</v>
      </c>
      <c r="H24" s="52">
        <v>-8008409369</v>
      </c>
      <c r="I24" s="52">
        <v>-7548835594</v>
      </c>
    </row>
    <row r="25" spans="1:9" x14ac:dyDescent="0.15">
      <c r="A25" s="38">
        <f t="shared" si="0"/>
        <v>6</v>
      </c>
      <c r="B25" s="39" t="s">
        <v>40</v>
      </c>
      <c r="C25" s="39"/>
      <c r="D25" s="13" t="s">
        <v>41</v>
      </c>
      <c r="E25" s="39"/>
      <c r="F25" s="39"/>
      <c r="G25" s="49" t="s">
        <v>42</v>
      </c>
      <c r="H25" s="51">
        <f>H23+H24</f>
        <v>19508903256</v>
      </c>
      <c r="I25" s="51">
        <f>I23+I24</f>
        <v>18464145753</v>
      </c>
    </row>
    <row r="26" spans="1:9" x14ac:dyDescent="0.15">
      <c r="A26" s="38">
        <f t="shared" si="0"/>
        <v>7</v>
      </c>
      <c r="B26" s="39" t="s">
        <v>43</v>
      </c>
      <c r="C26" s="39"/>
      <c r="D26" s="39"/>
      <c r="E26" s="39"/>
      <c r="F26" s="39"/>
      <c r="G26" s="49" t="s">
        <v>44</v>
      </c>
      <c r="H26" s="52">
        <v>695277</v>
      </c>
      <c r="I26" s="52">
        <v>536016</v>
      </c>
    </row>
    <row r="27" spans="1:9" x14ac:dyDescent="0.15">
      <c r="A27" s="38">
        <f t="shared" si="0"/>
        <v>8</v>
      </c>
      <c r="B27" s="39" t="s">
        <v>45</v>
      </c>
      <c r="C27" s="39"/>
      <c r="D27" s="39"/>
      <c r="E27" s="39"/>
      <c r="F27" s="39"/>
      <c r="G27" s="49"/>
      <c r="H27" s="52">
        <v>0</v>
      </c>
      <c r="I27" s="52">
        <v>0</v>
      </c>
    </row>
    <row r="28" spans="1:9" x14ac:dyDescent="0.15">
      <c r="A28" s="38">
        <f t="shared" si="0"/>
        <v>9</v>
      </c>
      <c r="B28" s="39" t="s">
        <v>46</v>
      </c>
      <c r="C28" s="39"/>
      <c r="D28" s="39"/>
      <c r="E28" s="39"/>
      <c r="F28" s="39"/>
      <c r="G28" s="49"/>
      <c r="H28" s="52">
        <v>122795515</v>
      </c>
      <c r="I28" s="52">
        <v>128919349</v>
      </c>
    </row>
    <row r="29" spans="1:9" x14ac:dyDescent="0.15">
      <c r="A29" s="38">
        <f t="shared" si="0"/>
        <v>10</v>
      </c>
      <c r="B29" s="39" t="s">
        <v>47</v>
      </c>
      <c r="C29" s="39"/>
      <c r="D29" s="39"/>
      <c r="E29" s="39"/>
      <c r="F29" s="39"/>
      <c r="G29" s="49"/>
      <c r="H29" s="52">
        <v>50303515</v>
      </c>
      <c r="I29" s="52">
        <v>53268607</v>
      </c>
    </row>
    <row r="30" spans="1:9" x14ac:dyDescent="0.15">
      <c r="A30" s="38">
        <f t="shared" si="0"/>
        <v>11</v>
      </c>
      <c r="B30" s="39" t="s">
        <v>48</v>
      </c>
      <c r="C30" s="39"/>
      <c r="D30" s="39"/>
      <c r="E30" s="39"/>
      <c r="F30" s="39"/>
      <c r="G30" s="49"/>
      <c r="H30" s="52">
        <v>0</v>
      </c>
      <c r="I30" s="52">
        <v>0</v>
      </c>
    </row>
    <row r="31" spans="1:9" x14ac:dyDescent="0.15">
      <c r="A31" s="38">
        <f t="shared" si="0"/>
        <v>12</v>
      </c>
      <c r="B31" s="39" t="s">
        <v>49</v>
      </c>
      <c r="C31" s="39"/>
      <c r="D31" s="39"/>
      <c r="E31" s="39"/>
      <c r="F31" s="39"/>
      <c r="G31" s="49" t="s">
        <v>44</v>
      </c>
      <c r="H31" s="52">
        <v>-131884966</v>
      </c>
      <c r="I31" s="52">
        <v>-138419540</v>
      </c>
    </row>
    <row r="32" spans="1:9" x14ac:dyDescent="0.15">
      <c r="A32" s="38">
        <f t="shared" si="0"/>
        <v>13</v>
      </c>
      <c r="B32" s="39" t="s">
        <v>50</v>
      </c>
      <c r="C32" s="39"/>
      <c r="D32" s="18" t="s">
        <v>51</v>
      </c>
      <c r="E32" s="39"/>
      <c r="F32" s="39"/>
      <c r="G32" s="49" t="s">
        <v>42</v>
      </c>
      <c r="H32" s="52">
        <f>SUM(H26:H31)</f>
        <v>41909341</v>
      </c>
      <c r="I32" s="52">
        <f>SUM(I26:I31)</f>
        <v>44304432</v>
      </c>
    </row>
    <row r="33" spans="1:9" x14ac:dyDescent="0.15">
      <c r="A33" s="38">
        <f t="shared" si="0"/>
        <v>14</v>
      </c>
      <c r="B33" s="39" t="s">
        <v>40</v>
      </c>
      <c r="C33" s="39"/>
      <c r="D33" s="18" t="s">
        <v>52</v>
      </c>
      <c r="E33" s="39"/>
      <c r="F33" s="39"/>
      <c r="G33" s="49" t="s">
        <v>42</v>
      </c>
      <c r="H33" s="51">
        <f>H25+H32</f>
        <v>19550812597</v>
      </c>
      <c r="I33" s="51">
        <f>I25+I32</f>
        <v>18508450185</v>
      </c>
    </row>
    <row r="34" spans="1:9" x14ac:dyDescent="0.15">
      <c r="A34" s="38">
        <f t="shared" si="0"/>
        <v>15</v>
      </c>
      <c r="B34" s="39" t="s">
        <v>53</v>
      </c>
      <c r="C34" s="39"/>
      <c r="D34" s="39"/>
      <c r="E34" s="39"/>
      <c r="F34" s="39"/>
      <c r="G34" s="49">
        <v>122</v>
      </c>
      <c r="H34" s="52">
        <v>0</v>
      </c>
      <c r="I34" s="52">
        <v>0</v>
      </c>
    </row>
    <row r="35" spans="1:9" x14ac:dyDescent="0.15">
      <c r="A35" s="38">
        <f t="shared" si="0"/>
        <v>16</v>
      </c>
      <c r="B35" s="39" t="s">
        <v>54</v>
      </c>
      <c r="C35" s="39"/>
      <c r="D35" s="39"/>
      <c r="E35" s="39"/>
      <c r="F35" s="39"/>
      <c r="G35" s="49" t="s">
        <v>42</v>
      </c>
      <c r="H35" s="52">
        <v>0</v>
      </c>
      <c r="I35" s="52">
        <v>0</v>
      </c>
    </row>
    <row r="36" spans="1:9" x14ac:dyDescent="0.15">
      <c r="A36" s="38">
        <f t="shared" si="0"/>
        <v>17</v>
      </c>
      <c r="B36" s="39"/>
      <c r="C36" s="2" t="s">
        <v>55</v>
      </c>
      <c r="D36" s="39"/>
      <c r="E36" s="39"/>
      <c r="F36" s="39"/>
      <c r="G36" s="49"/>
      <c r="H36" s="54"/>
      <c r="I36" s="54"/>
    </row>
    <row r="37" spans="1:9" x14ac:dyDescent="0.15">
      <c r="A37" s="38">
        <f t="shared" si="0"/>
        <v>18</v>
      </c>
      <c r="B37" s="39" t="s">
        <v>56</v>
      </c>
      <c r="C37" s="39"/>
      <c r="D37" s="39"/>
      <c r="E37" s="39"/>
      <c r="F37" s="39"/>
      <c r="G37" s="49"/>
      <c r="H37" s="52">
        <v>7161883</v>
      </c>
      <c r="I37" s="52">
        <v>7016708</v>
      </c>
    </row>
    <row r="38" spans="1:9" x14ac:dyDescent="0.15">
      <c r="A38" s="38">
        <f t="shared" si="0"/>
        <v>19</v>
      </c>
      <c r="B38" s="39" t="s">
        <v>57</v>
      </c>
      <c r="C38" s="39"/>
      <c r="D38" s="39"/>
      <c r="E38" s="39"/>
      <c r="F38" s="39"/>
      <c r="G38" s="49" t="s">
        <v>42</v>
      </c>
      <c r="H38" s="52">
        <v>-753956</v>
      </c>
      <c r="I38" s="52">
        <v>-728503</v>
      </c>
    </row>
    <row r="39" spans="1:9" x14ac:dyDescent="0.15">
      <c r="A39" s="38">
        <f t="shared" si="0"/>
        <v>20</v>
      </c>
      <c r="B39" s="39" t="s">
        <v>58</v>
      </c>
      <c r="C39" s="39"/>
      <c r="D39" s="39"/>
      <c r="E39" s="39"/>
      <c r="F39" s="39"/>
      <c r="G39" s="49" t="s">
        <v>42</v>
      </c>
      <c r="H39" s="52" t="s">
        <v>59</v>
      </c>
      <c r="I39" s="52">
        <v>0</v>
      </c>
    </row>
    <row r="40" spans="1:9" x14ac:dyDescent="0.15">
      <c r="A40" s="38">
        <f t="shared" si="0"/>
        <v>21</v>
      </c>
      <c r="B40" s="39" t="s">
        <v>60</v>
      </c>
      <c r="C40" s="39"/>
      <c r="D40" s="39"/>
      <c r="E40" s="39"/>
      <c r="F40" s="39"/>
      <c r="G40" s="49" t="s">
        <v>61</v>
      </c>
      <c r="H40" s="52">
        <v>0</v>
      </c>
      <c r="I40" s="52">
        <v>0</v>
      </c>
    </row>
    <row r="41" spans="1:9" x14ac:dyDescent="0.15">
      <c r="A41" s="38">
        <f t="shared" si="0"/>
        <v>22</v>
      </c>
      <c r="B41" s="39" t="s">
        <v>62</v>
      </c>
      <c r="C41" s="39"/>
      <c r="D41" s="39"/>
      <c r="E41" s="39"/>
      <c r="F41" s="39"/>
      <c r="G41" s="49"/>
      <c r="H41" s="54"/>
      <c r="I41" s="54"/>
    </row>
    <row r="42" spans="1:9" x14ac:dyDescent="0.15">
      <c r="A42" s="38">
        <f t="shared" si="0"/>
        <v>23</v>
      </c>
      <c r="B42" s="39" t="s">
        <v>63</v>
      </c>
      <c r="C42" s="39"/>
      <c r="D42" s="39"/>
      <c r="E42" s="39"/>
      <c r="F42" s="39"/>
      <c r="G42" s="55" t="s">
        <v>64</v>
      </c>
      <c r="H42" s="52">
        <v>0</v>
      </c>
      <c r="I42" s="52">
        <v>0</v>
      </c>
    </row>
    <row r="43" spans="1:9" x14ac:dyDescent="0.15">
      <c r="A43" s="38">
        <f t="shared" si="0"/>
        <v>24</v>
      </c>
      <c r="B43" s="39" t="s">
        <v>65</v>
      </c>
      <c r="C43" s="39"/>
      <c r="D43" s="39"/>
      <c r="E43" s="39"/>
      <c r="F43" s="39"/>
      <c r="G43" s="49" t="s">
        <v>42</v>
      </c>
      <c r="H43" s="52">
        <v>263120395</v>
      </c>
      <c r="I43" s="52">
        <v>239388494</v>
      </c>
    </row>
    <row r="44" spans="1:9" x14ac:dyDescent="0.15">
      <c r="A44" s="38">
        <f t="shared" si="0"/>
        <v>25</v>
      </c>
      <c r="B44" s="39" t="s">
        <v>66</v>
      </c>
      <c r="C44" s="39"/>
      <c r="D44" s="39"/>
      <c r="E44" s="39"/>
      <c r="F44" s="39"/>
      <c r="G44" s="49"/>
      <c r="H44" s="52"/>
      <c r="I44" s="52">
        <v>0</v>
      </c>
    </row>
    <row r="45" spans="1:9" x14ac:dyDescent="0.15">
      <c r="A45" s="38">
        <f t="shared" si="0"/>
        <v>26</v>
      </c>
      <c r="B45" s="39" t="s">
        <v>67</v>
      </c>
      <c r="C45" s="39"/>
      <c r="D45" s="39"/>
      <c r="E45" s="39"/>
      <c r="F45" s="39"/>
      <c r="G45" s="49"/>
      <c r="H45" s="52"/>
      <c r="I45" s="52">
        <v>0</v>
      </c>
    </row>
    <row r="46" spans="1:9" x14ac:dyDescent="0.15">
      <c r="A46" s="38">
        <f t="shared" si="0"/>
        <v>27</v>
      </c>
      <c r="B46" s="39" t="s">
        <v>68</v>
      </c>
      <c r="C46" s="39"/>
      <c r="D46" s="39"/>
      <c r="E46" s="39"/>
      <c r="F46" s="39"/>
      <c r="G46" s="49"/>
      <c r="H46" s="52"/>
      <c r="I46" s="52">
        <v>0</v>
      </c>
    </row>
    <row r="47" spans="1:9" x14ac:dyDescent="0.15">
      <c r="A47" s="38">
        <f t="shared" si="0"/>
        <v>28</v>
      </c>
      <c r="B47" s="39" t="s">
        <v>69</v>
      </c>
      <c r="C47" s="39"/>
      <c r="D47" s="39"/>
      <c r="E47" s="39"/>
      <c r="F47" s="39"/>
      <c r="G47" s="49"/>
      <c r="H47" s="52">
        <v>832254161</v>
      </c>
      <c r="I47" s="52">
        <v>683517806</v>
      </c>
    </row>
    <row r="48" spans="1:9" x14ac:dyDescent="0.15">
      <c r="A48" s="38">
        <f t="shared" si="0"/>
        <v>29</v>
      </c>
      <c r="B48" s="39" t="s">
        <v>70</v>
      </c>
      <c r="C48" s="39"/>
      <c r="D48" s="39"/>
      <c r="E48" s="39"/>
      <c r="F48" s="39"/>
      <c r="G48" s="49"/>
      <c r="H48" s="52"/>
      <c r="I48" s="52">
        <v>0</v>
      </c>
    </row>
    <row r="49" spans="1:9" x14ac:dyDescent="0.15">
      <c r="A49" s="38">
        <f t="shared" si="0"/>
        <v>30</v>
      </c>
      <c r="B49" s="39" t="s">
        <v>71</v>
      </c>
      <c r="C49" s="39"/>
      <c r="D49" s="39"/>
      <c r="E49" s="39"/>
      <c r="F49" s="39"/>
      <c r="G49" s="49" t="s">
        <v>42</v>
      </c>
      <c r="H49" s="52">
        <v>8721161</v>
      </c>
      <c r="I49" s="52">
        <v>1421445</v>
      </c>
    </row>
    <row r="50" spans="1:9" x14ac:dyDescent="0.15">
      <c r="A50" s="38">
        <f t="shared" si="0"/>
        <v>31</v>
      </c>
      <c r="B50" s="39" t="s">
        <v>72</v>
      </c>
      <c r="C50" s="39"/>
      <c r="D50" s="39"/>
      <c r="E50" s="39"/>
      <c r="F50" s="39"/>
      <c r="G50" s="49"/>
      <c r="H50" s="52">
        <v>0</v>
      </c>
      <c r="I50" s="52">
        <v>0</v>
      </c>
    </row>
    <row r="51" spans="1:9" x14ac:dyDescent="0.15">
      <c r="A51" s="38">
        <f t="shared" si="0"/>
        <v>32</v>
      </c>
      <c r="B51" s="56" t="s">
        <v>73</v>
      </c>
      <c r="C51" s="56"/>
      <c r="D51" s="56"/>
      <c r="E51" s="56"/>
      <c r="F51" s="21" t="s">
        <v>74</v>
      </c>
      <c r="G51" s="49"/>
      <c r="H51" s="51">
        <f>SUM(H37:H50)</f>
        <v>1110503644</v>
      </c>
      <c r="I51" s="51">
        <f>SUM(I37:I50)</f>
        <v>930615950</v>
      </c>
    </row>
    <row r="52" spans="1:9" x14ac:dyDescent="0.15">
      <c r="A52" s="38">
        <f>A51+1</f>
        <v>33</v>
      </c>
      <c r="B52" s="39"/>
      <c r="C52" s="2" t="s">
        <v>75</v>
      </c>
      <c r="D52" s="39"/>
      <c r="E52" s="39"/>
      <c r="F52" s="39"/>
      <c r="G52" s="49"/>
      <c r="H52" s="54"/>
      <c r="I52" s="54"/>
    </row>
    <row r="53" spans="1:9" x14ac:dyDescent="0.15">
      <c r="A53" s="38">
        <f>A52+1</f>
        <v>34</v>
      </c>
      <c r="B53" s="39" t="s">
        <v>76</v>
      </c>
      <c r="C53" s="39"/>
      <c r="D53" s="39"/>
      <c r="E53" s="39"/>
      <c r="F53" s="39"/>
      <c r="G53" s="49"/>
      <c r="H53" s="52"/>
      <c r="I53" s="52"/>
    </row>
    <row r="54" spans="1:9" x14ac:dyDescent="0.15">
      <c r="A54" s="38">
        <f t="shared" ref="A54:A93" si="1">A53+1</f>
        <v>35</v>
      </c>
      <c r="B54" s="39" t="s">
        <v>77</v>
      </c>
      <c r="C54" s="39"/>
      <c r="D54" s="39"/>
      <c r="E54" s="39"/>
      <c r="F54" s="39"/>
      <c r="G54" s="49" t="s">
        <v>42</v>
      </c>
      <c r="H54" s="52">
        <v>7090040</v>
      </c>
      <c r="I54" s="52">
        <v>10632</v>
      </c>
    </row>
    <row r="55" spans="1:9" x14ac:dyDescent="0.15">
      <c r="A55" s="38">
        <f t="shared" si="1"/>
        <v>36</v>
      </c>
      <c r="B55" s="39" t="s">
        <v>78</v>
      </c>
      <c r="C55" s="39"/>
      <c r="D55" s="39"/>
      <c r="E55" s="39"/>
      <c r="F55" s="39"/>
      <c r="G55" s="49" t="s">
        <v>42</v>
      </c>
      <c r="H55" s="52"/>
      <c r="I55" s="52">
        <v>0</v>
      </c>
    </row>
    <row r="56" spans="1:9" x14ac:dyDescent="0.15">
      <c r="A56" s="38">
        <f t="shared" si="1"/>
        <v>37</v>
      </c>
      <c r="B56" s="39" t="s">
        <v>79</v>
      </c>
      <c r="C56" s="39"/>
      <c r="D56" s="39"/>
      <c r="E56" s="39"/>
      <c r="F56" s="39"/>
      <c r="G56" s="49" t="s">
        <v>42</v>
      </c>
      <c r="H56" s="52">
        <v>140500</v>
      </c>
      <c r="I56" s="52">
        <v>156600</v>
      </c>
    </row>
    <row r="57" spans="1:9" x14ac:dyDescent="0.15">
      <c r="A57" s="38">
        <f t="shared" si="1"/>
        <v>38</v>
      </c>
      <c r="B57" s="39" t="s">
        <v>80</v>
      </c>
      <c r="C57" s="39"/>
      <c r="D57" s="39"/>
      <c r="E57" s="39"/>
      <c r="F57" s="39"/>
      <c r="G57" s="49" t="s">
        <v>42</v>
      </c>
      <c r="H57" s="52">
        <v>224858838</v>
      </c>
      <c r="I57" s="52">
        <v>38000555</v>
      </c>
    </row>
    <row r="58" spans="1:9" x14ac:dyDescent="0.15">
      <c r="A58" s="38">
        <f t="shared" si="1"/>
        <v>39</v>
      </c>
      <c r="B58" s="39" t="s">
        <v>81</v>
      </c>
      <c r="C58" s="39"/>
      <c r="D58" s="39"/>
      <c r="E58" s="39"/>
      <c r="F58" s="39"/>
      <c r="G58" s="49" t="s">
        <v>42</v>
      </c>
      <c r="H58" s="52">
        <v>0</v>
      </c>
      <c r="I58" s="52">
        <v>0</v>
      </c>
    </row>
    <row r="59" spans="1:9" x14ac:dyDescent="0.15">
      <c r="A59" s="38">
        <f t="shared" si="1"/>
        <v>40</v>
      </c>
      <c r="B59" s="39" t="s">
        <v>82</v>
      </c>
      <c r="C59" s="39"/>
      <c r="D59" s="39"/>
      <c r="E59" s="39"/>
      <c r="F59" s="39"/>
      <c r="G59" s="49" t="s">
        <v>42</v>
      </c>
      <c r="H59" s="52">
        <v>185468724</v>
      </c>
      <c r="I59" s="52">
        <v>116382336</v>
      </c>
    </row>
    <row r="60" spans="1:9" x14ac:dyDescent="0.15">
      <c r="A60" s="38">
        <f t="shared" si="1"/>
        <v>41</v>
      </c>
      <c r="B60" s="39" t="s">
        <v>83</v>
      </c>
      <c r="C60" s="39"/>
      <c r="D60" s="39"/>
      <c r="E60" s="39"/>
      <c r="F60" s="39"/>
      <c r="G60" s="49" t="s">
        <v>42</v>
      </c>
      <c r="H60" s="52">
        <v>48276322</v>
      </c>
      <c r="I60" s="52">
        <v>23523652</v>
      </c>
    </row>
    <row r="61" spans="1:9" x14ac:dyDescent="0.15">
      <c r="A61" s="38">
        <f t="shared" si="1"/>
        <v>42</v>
      </c>
      <c r="B61" s="39" t="s">
        <v>84</v>
      </c>
      <c r="C61" s="39"/>
      <c r="D61" s="39"/>
      <c r="E61" s="39"/>
      <c r="F61" s="39"/>
      <c r="G61" s="49" t="s">
        <v>42</v>
      </c>
      <c r="H61" s="52">
        <v>-12430028</v>
      </c>
      <c r="I61" s="52">
        <v>-11575948</v>
      </c>
    </row>
    <row r="62" spans="1:9" x14ac:dyDescent="0.15">
      <c r="A62" s="38">
        <f t="shared" si="1"/>
        <v>43</v>
      </c>
      <c r="B62" s="39" t="s">
        <v>85</v>
      </c>
      <c r="C62" s="39"/>
      <c r="D62" s="39"/>
      <c r="E62" s="39"/>
      <c r="F62" s="39"/>
      <c r="G62" s="49" t="s">
        <v>42</v>
      </c>
      <c r="H62" s="52">
        <v>0</v>
      </c>
      <c r="I62" s="52">
        <v>0</v>
      </c>
    </row>
    <row r="63" spans="1:9" x14ac:dyDescent="0.15">
      <c r="A63" s="38">
        <f t="shared" si="1"/>
        <v>44</v>
      </c>
      <c r="B63" s="39" t="s">
        <v>86</v>
      </c>
      <c r="C63" s="39"/>
      <c r="D63" s="39"/>
      <c r="E63" s="39"/>
      <c r="F63" s="39"/>
      <c r="G63" s="49" t="s">
        <v>42</v>
      </c>
      <c r="H63" s="52">
        <v>213551897</v>
      </c>
      <c r="I63" s="52">
        <v>158108235</v>
      </c>
    </row>
    <row r="64" spans="1:9" x14ac:dyDescent="0.15">
      <c r="A64" s="38">
        <f t="shared" si="1"/>
        <v>45</v>
      </c>
      <c r="B64" s="39" t="s">
        <v>87</v>
      </c>
      <c r="C64" s="39"/>
      <c r="D64" s="39"/>
      <c r="E64" s="39"/>
      <c r="F64" s="39"/>
      <c r="G64" s="49">
        <v>227</v>
      </c>
      <c r="H64" s="52">
        <v>67991569</v>
      </c>
      <c r="I64" s="52">
        <v>121413724</v>
      </c>
    </row>
    <row r="65" spans="1:9" x14ac:dyDescent="0.15">
      <c r="A65" s="38">
        <f t="shared" si="1"/>
        <v>46</v>
      </c>
      <c r="B65" s="39" t="s">
        <v>88</v>
      </c>
      <c r="C65" s="39"/>
      <c r="D65" s="39"/>
      <c r="E65" s="39"/>
      <c r="F65" s="39"/>
      <c r="G65" s="49">
        <v>227</v>
      </c>
      <c r="H65" s="52">
        <v>0</v>
      </c>
      <c r="I65" s="52">
        <v>0</v>
      </c>
    </row>
    <row r="66" spans="1:9" x14ac:dyDescent="0.15">
      <c r="A66" s="38">
        <f t="shared" si="1"/>
        <v>47</v>
      </c>
      <c r="B66" s="39" t="s">
        <v>89</v>
      </c>
      <c r="C66" s="39"/>
      <c r="D66" s="39"/>
      <c r="E66" s="39"/>
      <c r="F66" s="39"/>
      <c r="G66" s="49">
        <v>227</v>
      </c>
      <c r="H66" s="52">
        <v>0</v>
      </c>
      <c r="I66" s="52">
        <v>0</v>
      </c>
    </row>
    <row r="67" spans="1:9" x14ac:dyDescent="0.15">
      <c r="A67" s="38">
        <f t="shared" si="1"/>
        <v>48</v>
      </c>
      <c r="B67" s="39" t="s">
        <v>90</v>
      </c>
      <c r="C67" s="39"/>
      <c r="D67" s="39"/>
      <c r="E67" s="39"/>
      <c r="F67" s="39"/>
      <c r="G67" s="49">
        <v>227</v>
      </c>
      <c r="H67" s="52">
        <v>125424164</v>
      </c>
      <c r="I67" s="52">
        <v>122072256</v>
      </c>
    </row>
    <row r="68" spans="1:9" x14ac:dyDescent="0.15">
      <c r="A68" s="38">
        <f t="shared" si="1"/>
        <v>49</v>
      </c>
      <c r="B68" s="39" t="s">
        <v>91</v>
      </c>
      <c r="C68" s="39"/>
      <c r="D68" s="39"/>
      <c r="E68" s="39"/>
      <c r="F68" s="39"/>
      <c r="G68" s="49">
        <v>227</v>
      </c>
      <c r="H68" s="52">
        <v>73266</v>
      </c>
      <c r="I68" s="52">
        <v>73788</v>
      </c>
    </row>
    <row r="69" spans="1:9" x14ac:dyDescent="0.15">
      <c r="A69" s="38">
        <f t="shared" si="1"/>
        <v>50</v>
      </c>
      <c r="B69" s="39" t="s">
        <v>92</v>
      </c>
      <c r="C69" s="39"/>
      <c r="D69" s="39"/>
      <c r="E69" s="39"/>
      <c r="F69" s="39"/>
      <c r="G69" s="49">
        <v>227</v>
      </c>
      <c r="H69" s="52">
        <v>0</v>
      </c>
      <c r="I69" s="52">
        <v>0</v>
      </c>
    </row>
    <row r="70" spans="1:9" x14ac:dyDescent="0.15">
      <c r="A70" s="38">
        <f t="shared" si="1"/>
        <v>51</v>
      </c>
      <c r="B70" s="39" t="s">
        <v>93</v>
      </c>
      <c r="C70" s="39"/>
      <c r="D70" s="39"/>
      <c r="E70" s="39"/>
      <c r="F70" s="39"/>
      <c r="G70" s="49" t="s">
        <v>94</v>
      </c>
      <c r="H70" s="52">
        <v>0</v>
      </c>
      <c r="I70" s="52">
        <v>0</v>
      </c>
    </row>
    <row r="71" spans="1:9" x14ac:dyDescent="0.15">
      <c r="A71" s="57">
        <f t="shared" si="1"/>
        <v>52</v>
      </c>
      <c r="B71" s="56" t="s">
        <v>95</v>
      </c>
      <c r="C71" s="56"/>
      <c r="D71" s="56"/>
      <c r="E71" s="56"/>
      <c r="F71" s="58"/>
      <c r="G71" s="59" t="s">
        <v>64</v>
      </c>
      <c r="H71" s="52">
        <v>668094</v>
      </c>
      <c r="I71" s="52">
        <v>697559</v>
      </c>
    </row>
    <row r="72" spans="1:9" x14ac:dyDescent="0.15">
      <c r="A72" s="60"/>
      <c r="G72" s="61"/>
      <c r="H72" s="62"/>
      <c r="I72" s="62"/>
    </row>
    <row r="73" spans="1:9" x14ac:dyDescent="0.15">
      <c r="A73" s="78" t="s">
        <v>0</v>
      </c>
      <c r="B73" s="78"/>
      <c r="C73" s="78"/>
      <c r="D73" s="78"/>
      <c r="E73" s="78"/>
      <c r="F73" s="78"/>
      <c r="G73" s="78"/>
      <c r="H73" s="78"/>
      <c r="I73" s="78"/>
    </row>
    <row r="74" spans="1:9" x14ac:dyDescent="0.15">
      <c r="A74" s="78" t="s">
        <v>1</v>
      </c>
      <c r="B74" s="78"/>
      <c r="C74" s="78"/>
      <c r="D74" s="78"/>
      <c r="E74" s="78"/>
      <c r="F74" s="78"/>
      <c r="G74" s="78"/>
      <c r="H74" s="78"/>
      <c r="I74" s="78"/>
    </row>
    <row r="75" spans="1:9" x14ac:dyDescent="0.15">
      <c r="A75" s="78" t="s">
        <v>2</v>
      </c>
      <c r="B75" s="78"/>
      <c r="C75" s="78"/>
      <c r="D75" s="78"/>
      <c r="E75" s="78"/>
      <c r="F75" s="78"/>
      <c r="G75" s="78"/>
      <c r="H75" s="78"/>
      <c r="I75" s="78"/>
    </row>
    <row r="76" spans="1:9" x14ac:dyDescent="0.15">
      <c r="A76" s="78" t="s">
        <v>3</v>
      </c>
      <c r="B76" s="78"/>
      <c r="C76" s="78"/>
      <c r="D76" s="78"/>
      <c r="E76" s="78"/>
      <c r="F76" s="78"/>
      <c r="G76" s="78"/>
      <c r="H76" s="78"/>
      <c r="I76" s="78"/>
    </row>
    <row r="77" spans="1:9" x14ac:dyDescent="0.15">
      <c r="A77" s="78" t="s">
        <v>4</v>
      </c>
      <c r="B77" s="78"/>
      <c r="C77" s="78"/>
      <c r="D77" s="78"/>
      <c r="E77" s="78"/>
      <c r="F77" s="78"/>
      <c r="G77" s="78"/>
      <c r="H77" s="78"/>
      <c r="I77" s="78"/>
    </row>
    <row r="78" spans="1:9" x14ac:dyDescent="0.15">
      <c r="A78" s="78" t="s">
        <v>5</v>
      </c>
      <c r="B78" s="78"/>
      <c r="C78" s="78"/>
      <c r="D78" s="78"/>
      <c r="E78" s="78"/>
      <c r="F78" s="78"/>
      <c r="G78" s="78"/>
      <c r="H78" s="78"/>
      <c r="I78" s="78"/>
    </row>
    <row r="80" spans="1:9" x14ac:dyDescent="0.15">
      <c r="A80" s="78" t="s">
        <v>6</v>
      </c>
      <c r="B80" s="78"/>
      <c r="C80" s="78"/>
      <c r="D80" s="78"/>
      <c r="E80" s="78"/>
      <c r="F80" s="78"/>
      <c r="G80" s="78"/>
      <c r="H80" s="78"/>
      <c r="I80" s="78"/>
    </row>
    <row r="81" spans="1:9" x14ac:dyDescent="0.15">
      <c r="A81" s="60"/>
      <c r="B81" s="60"/>
      <c r="C81" s="60"/>
      <c r="D81" s="60"/>
      <c r="E81" s="60"/>
      <c r="F81" s="60"/>
      <c r="H81" s="60"/>
      <c r="I81" s="60"/>
    </row>
    <row r="82" spans="1:9" x14ac:dyDescent="0.15">
      <c r="A82" s="1" t="s">
        <v>14</v>
      </c>
      <c r="B82" s="2"/>
      <c r="C82" s="3"/>
      <c r="D82" s="25">
        <v>2</v>
      </c>
      <c r="E82" s="2" t="s">
        <v>15</v>
      </c>
      <c r="F82" s="3"/>
      <c r="G82" s="63" t="str">
        <f>G12</f>
        <v>12/31/21</v>
      </c>
      <c r="H82" s="34"/>
      <c r="I82" s="4">
        <f>I12</f>
        <v>2021</v>
      </c>
    </row>
    <row r="83" spans="1:9" x14ac:dyDescent="0.15">
      <c r="A83" s="15"/>
      <c r="B83" s="9"/>
      <c r="C83" s="10"/>
      <c r="D83" s="11"/>
      <c r="E83" s="9"/>
      <c r="F83" s="10"/>
      <c r="G83" s="23"/>
      <c r="H83" s="47"/>
      <c r="I83" s="32"/>
    </row>
    <row r="84" spans="1:9" x14ac:dyDescent="0.15">
      <c r="A84" s="64"/>
      <c r="B84" s="36" t="s">
        <v>96</v>
      </c>
      <c r="C84" s="36"/>
      <c r="D84" s="36"/>
      <c r="E84" s="36"/>
      <c r="F84" s="36"/>
      <c r="G84" s="36"/>
      <c r="H84" s="36"/>
      <c r="I84" s="65"/>
    </row>
    <row r="85" spans="1:9" x14ac:dyDescent="0.15">
      <c r="A85" s="38"/>
      <c r="B85" s="33"/>
      <c r="C85" s="39"/>
      <c r="D85" s="39" t="s">
        <v>18</v>
      </c>
      <c r="E85" s="39"/>
      <c r="F85" s="34"/>
      <c r="G85" s="38" t="s">
        <v>19</v>
      </c>
      <c r="H85" s="38" t="s">
        <v>20</v>
      </c>
      <c r="I85" s="38" t="s">
        <v>21</v>
      </c>
    </row>
    <row r="86" spans="1:9" x14ac:dyDescent="0.15">
      <c r="A86" s="40" t="s">
        <v>22</v>
      </c>
      <c r="B86" s="41"/>
      <c r="D86" s="26" t="s">
        <v>23</v>
      </c>
      <c r="F86" s="42"/>
      <c r="G86" s="40" t="s">
        <v>24</v>
      </c>
      <c r="H86" s="40" t="s">
        <v>25</v>
      </c>
      <c r="I86" s="40" t="s">
        <v>26</v>
      </c>
    </row>
    <row r="87" spans="1:9" x14ac:dyDescent="0.15">
      <c r="A87" s="40" t="s">
        <v>27</v>
      </c>
      <c r="B87" s="41"/>
      <c r="F87" s="42"/>
      <c r="G87" s="40"/>
      <c r="H87" s="40" t="s">
        <v>28</v>
      </c>
      <c r="I87" s="40" t="s">
        <v>28</v>
      </c>
    </row>
    <row r="88" spans="1:9" x14ac:dyDescent="0.15">
      <c r="A88" s="43"/>
      <c r="B88" s="44"/>
      <c r="C88" s="45"/>
      <c r="D88" s="46" t="s">
        <v>29</v>
      </c>
      <c r="E88" s="45"/>
      <c r="F88" s="47"/>
      <c r="G88" s="12" t="s">
        <v>30</v>
      </c>
      <c r="H88" s="48" t="s">
        <v>31</v>
      </c>
      <c r="I88" s="48" t="s">
        <v>32</v>
      </c>
    </row>
    <row r="89" spans="1:9" x14ac:dyDescent="0.15">
      <c r="A89" s="38">
        <f>A71+1</f>
        <v>53</v>
      </c>
      <c r="B89" s="39" t="s">
        <v>97</v>
      </c>
      <c r="C89" s="39"/>
      <c r="D89" s="39"/>
      <c r="E89" s="39"/>
      <c r="F89" s="39"/>
      <c r="G89" s="49" t="s">
        <v>42</v>
      </c>
      <c r="H89" s="52">
        <f>-H42</f>
        <v>0</v>
      </c>
      <c r="I89" s="52">
        <f>-I42</f>
        <v>0</v>
      </c>
    </row>
    <row r="90" spans="1:9" x14ac:dyDescent="0.15">
      <c r="A90" s="38">
        <f t="shared" si="1"/>
        <v>54</v>
      </c>
      <c r="B90" s="39" t="s">
        <v>98</v>
      </c>
      <c r="C90" s="39"/>
      <c r="D90" s="39"/>
      <c r="E90" s="39"/>
      <c r="F90" s="39"/>
      <c r="G90" s="49">
        <v>227</v>
      </c>
      <c r="H90" s="52">
        <v>9763809</v>
      </c>
      <c r="I90" s="52">
        <v>7021268</v>
      </c>
    </row>
    <row r="91" spans="1:9" x14ac:dyDescent="0.15">
      <c r="A91" s="38">
        <f t="shared" si="1"/>
        <v>55</v>
      </c>
      <c r="B91" s="39" t="s">
        <v>99</v>
      </c>
      <c r="C91" s="39"/>
      <c r="D91" s="39"/>
      <c r="E91" s="39"/>
      <c r="F91" s="39"/>
      <c r="G91" s="49" t="s">
        <v>42</v>
      </c>
      <c r="H91" s="52">
        <v>29598433</v>
      </c>
      <c r="I91" s="52">
        <v>26470261</v>
      </c>
    </row>
    <row r="92" spans="1:9" x14ac:dyDescent="0.15">
      <c r="A92" s="38">
        <f t="shared" si="1"/>
        <v>56</v>
      </c>
      <c r="B92" s="39" t="s">
        <v>100</v>
      </c>
      <c r="C92" s="39"/>
      <c r="D92" s="39"/>
      <c r="E92" s="39"/>
      <c r="F92" s="39"/>
      <c r="G92" s="49" t="s">
        <v>42</v>
      </c>
      <c r="H92" s="52">
        <v>0</v>
      </c>
      <c r="I92" s="52">
        <v>0</v>
      </c>
    </row>
    <row r="93" spans="1:9" x14ac:dyDescent="0.15">
      <c r="A93" s="38">
        <f t="shared" si="1"/>
        <v>57</v>
      </c>
      <c r="B93" s="39" t="s">
        <v>101</v>
      </c>
      <c r="C93" s="39"/>
      <c r="D93" s="39"/>
      <c r="E93" s="39"/>
      <c r="F93" s="39"/>
      <c r="G93" s="49" t="s">
        <v>42</v>
      </c>
      <c r="H93" s="52">
        <v>70854154</v>
      </c>
      <c r="I93" s="52">
        <v>35527286</v>
      </c>
    </row>
    <row r="94" spans="1:9" x14ac:dyDescent="0.15">
      <c r="A94" s="38">
        <f t="shared" si="0"/>
        <v>58</v>
      </c>
      <c r="B94" s="39" t="s">
        <v>102</v>
      </c>
      <c r="C94" s="39"/>
      <c r="D94" s="39"/>
      <c r="E94" s="39"/>
      <c r="F94" s="39"/>
      <c r="G94" s="49" t="s">
        <v>42</v>
      </c>
      <c r="H94" s="52">
        <v>0</v>
      </c>
      <c r="I94" s="52">
        <v>0</v>
      </c>
    </row>
    <row r="95" spans="1:9" x14ac:dyDescent="0.15">
      <c r="A95" s="38">
        <f t="shared" si="0"/>
        <v>59</v>
      </c>
      <c r="B95" s="39" t="s">
        <v>103</v>
      </c>
      <c r="C95" s="39"/>
      <c r="D95" s="39"/>
      <c r="E95" s="39"/>
      <c r="F95" s="39"/>
      <c r="G95" s="49" t="s">
        <v>42</v>
      </c>
      <c r="H95" s="52">
        <v>6443</v>
      </c>
      <c r="I95" s="52">
        <v>0</v>
      </c>
    </row>
    <row r="96" spans="1:9" x14ac:dyDescent="0.15">
      <c r="A96" s="38">
        <f t="shared" si="0"/>
        <v>60</v>
      </c>
      <c r="B96" s="39" t="s">
        <v>104</v>
      </c>
      <c r="C96" s="39"/>
      <c r="D96" s="39"/>
      <c r="E96" s="39"/>
      <c r="F96" s="39"/>
      <c r="G96" s="49" t="s">
        <v>42</v>
      </c>
      <c r="H96" s="52">
        <v>0</v>
      </c>
      <c r="I96" s="52">
        <v>0</v>
      </c>
    </row>
    <row r="97" spans="1:9" x14ac:dyDescent="0.15">
      <c r="A97" s="38">
        <f t="shared" si="0"/>
        <v>61</v>
      </c>
      <c r="B97" s="39" t="s">
        <v>105</v>
      </c>
      <c r="C97" s="39"/>
      <c r="D97" s="39"/>
      <c r="E97" s="39"/>
      <c r="F97" s="39"/>
      <c r="G97" s="49" t="s">
        <v>42</v>
      </c>
      <c r="H97" s="52">
        <v>315348148</v>
      </c>
      <c r="I97" s="52">
        <v>117365202</v>
      </c>
    </row>
    <row r="98" spans="1:9" x14ac:dyDescent="0.15">
      <c r="A98" s="38">
        <f t="shared" si="0"/>
        <v>62</v>
      </c>
      <c r="B98" s="39" t="s">
        <v>106</v>
      </c>
      <c r="C98" s="39"/>
      <c r="D98" s="39"/>
      <c r="E98" s="39"/>
      <c r="F98" s="56"/>
      <c r="G98" s="49"/>
      <c r="H98" s="52">
        <v>0</v>
      </c>
      <c r="I98" s="52">
        <v>0</v>
      </c>
    </row>
    <row r="99" spans="1:9" x14ac:dyDescent="0.15">
      <c r="A99" s="38">
        <f t="shared" si="0"/>
        <v>63</v>
      </c>
      <c r="B99" s="39" t="s">
        <v>107</v>
      </c>
      <c r="C99" s="39"/>
      <c r="D99" s="39"/>
      <c r="E99" s="39"/>
      <c r="F99" s="56"/>
      <c r="G99" s="49"/>
      <c r="H99" s="52">
        <v>28226742</v>
      </c>
      <c r="I99" s="52">
        <v>3996661</v>
      </c>
    </row>
    <row r="100" spans="1:9" x14ac:dyDescent="0.15">
      <c r="A100" s="38">
        <f t="shared" si="0"/>
        <v>64</v>
      </c>
      <c r="B100" s="53" t="s">
        <v>108</v>
      </c>
      <c r="C100" s="39"/>
      <c r="D100" s="39"/>
      <c r="E100" s="39"/>
      <c r="F100" s="56"/>
      <c r="G100" s="49"/>
      <c r="H100" s="52">
        <f>-H49</f>
        <v>-8721161</v>
      </c>
      <c r="I100" s="52">
        <v>-1421445</v>
      </c>
    </row>
    <row r="101" spans="1:9" x14ac:dyDescent="0.15">
      <c r="A101" s="38">
        <f t="shared" si="0"/>
        <v>65</v>
      </c>
      <c r="B101" s="39" t="s">
        <v>109</v>
      </c>
      <c r="C101" s="39"/>
      <c r="D101" s="39"/>
      <c r="E101" s="39"/>
      <c r="F101" s="45"/>
      <c r="G101" s="49"/>
      <c r="H101" s="52">
        <v>0</v>
      </c>
      <c r="I101" s="52">
        <v>0</v>
      </c>
    </row>
    <row r="102" spans="1:9" x14ac:dyDescent="0.15">
      <c r="A102" s="38">
        <f t="shared" si="0"/>
        <v>66</v>
      </c>
      <c r="B102" s="53" t="s">
        <v>110</v>
      </c>
      <c r="C102" s="39"/>
      <c r="D102" s="39"/>
      <c r="E102" s="39"/>
      <c r="F102" s="45"/>
      <c r="G102" s="49"/>
      <c r="H102" s="52">
        <f>-H50</f>
        <v>0</v>
      </c>
      <c r="I102" s="52">
        <v>0</v>
      </c>
    </row>
    <row r="103" spans="1:9" x14ac:dyDescent="0.15">
      <c r="A103" s="57">
        <f>A102+1</f>
        <v>67</v>
      </c>
      <c r="B103" s="56" t="s">
        <v>111</v>
      </c>
      <c r="C103" s="56"/>
      <c r="D103" s="56"/>
      <c r="E103" s="16" t="s">
        <v>112</v>
      </c>
      <c r="F103" s="45"/>
      <c r="G103" s="49"/>
      <c r="H103" s="51">
        <f>SUM(H54:H102)</f>
        <v>1306189954</v>
      </c>
      <c r="I103" s="51">
        <f>SUM(I54:I71,I89:I102)</f>
        <v>757822622</v>
      </c>
    </row>
    <row r="104" spans="1:9" x14ac:dyDescent="0.15">
      <c r="A104" s="38">
        <f>A103+1</f>
        <v>68</v>
      </c>
      <c r="B104" s="39"/>
      <c r="C104" s="39"/>
      <c r="D104" s="2" t="s">
        <v>113</v>
      </c>
      <c r="E104" s="39"/>
      <c r="F104" s="39"/>
      <c r="G104" s="49"/>
      <c r="H104" s="66" t="s">
        <v>18</v>
      </c>
      <c r="I104" s="50" t="s">
        <v>18</v>
      </c>
    </row>
    <row r="105" spans="1:9" x14ac:dyDescent="0.15">
      <c r="A105" s="38">
        <f t="shared" ref="A105:A121" si="2">A104+1</f>
        <v>69</v>
      </c>
      <c r="B105" s="39" t="s">
        <v>114</v>
      </c>
      <c r="C105" s="39"/>
      <c r="D105" s="39"/>
      <c r="E105" s="39"/>
      <c r="F105" s="39"/>
      <c r="G105" s="49" t="s">
        <v>42</v>
      </c>
      <c r="H105" s="51">
        <v>48921238</v>
      </c>
      <c r="I105" s="51">
        <v>47379557</v>
      </c>
    </row>
    <row r="106" spans="1:9" x14ac:dyDescent="0.15">
      <c r="A106" s="38">
        <f t="shared" si="2"/>
        <v>70</v>
      </c>
      <c r="B106" s="39" t="s">
        <v>115</v>
      </c>
      <c r="C106" s="39"/>
      <c r="D106" s="39"/>
      <c r="E106" s="39"/>
      <c r="F106" s="39"/>
      <c r="G106" s="49">
        <v>230</v>
      </c>
      <c r="H106" s="52">
        <v>0</v>
      </c>
      <c r="I106" s="52">
        <v>0</v>
      </c>
    </row>
    <row r="107" spans="1:9" x14ac:dyDescent="0.15">
      <c r="A107" s="38">
        <f t="shared" si="2"/>
        <v>71</v>
      </c>
      <c r="B107" s="39" t="s">
        <v>116</v>
      </c>
      <c r="C107" s="39"/>
      <c r="D107" s="39"/>
      <c r="E107" s="39"/>
      <c r="F107" s="39"/>
      <c r="G107" s="49">
        <v>230</v>
      </c>
      <c r="H107" s="52">
        <v>0</v>
      </c>
      <c r="I107" s="52">
        <v>0</v>
      </c>
    </row>
    <row r="108" spans="1:9" x14ac:dyDescent="0.15">
      <c r="A108" s="38">
        <f t="shared" si="2"/>
        <v>72</v>
      </c>
      <c r="B108" s="39" t="s">
        <v>117</v>
      </c>
      <c r="C108" s="39"/>
      <c r="D108" s="39"/>
      <c r="E108" s="39"/>
      <c r="F108" s="39"/>
      <c r="G108" s="49">
        <v>232</v>
      </c>
      <c r="H108" s="52">
        <v>809812873</v>
      </c>
      <c r="I108" s="52">
        <v>675465710</v>
      </c>
    </row>
    <row r="109" spans="1:9" x14ac:dyDescent="0.15">
      <c r="A109" s="38">
        <f t="shared" si="2"/>
        <v>73</v>
      </c>
      <c r="B109" s="39" t="s">
        <v>118</v>
      </c>
      <c r="C109" s="39"/>
      <c r="D109" s="39"/>
      <c r="E109" s="39"/>
      <c r="F109" s="39"/>
      <c r="G109" s="49" t="s">
        <v>42</v>
      </c>
      <c r="H109" s="52">
        <v>6525490</v>
      </c>
      <c r="I109" s="52">
        <v>6988571</v>
      </c>
    </row>
    <row r="110" spans="1:9" x14ac:dyDescent="0.15">
      <c r="A110" s="38">
        <f t="shared" si="2"/>
        <v>74</v>
      </c>
      <c r="B110" s="39" t="s">
        <v>119</v>
      </c>
      <c r="C110" s="39"/>
      <c r="D110" s="39"/>
      <c r="E110" s="39"/>
      <c r="F110" s="39"/>
      <c r="G110" s="49" t="s">
        <v>42</v>
      </c>
      <c r="H110" s="52">
        <v>0</v>
      </c>
      <c r="I110" s="52">
        <v>0</v>
      </c>
    </row>
    <row r="111" spans="1:9" x14ac:dyDescent="0.15">
      <c r="A111" s="38">
        <f t="shared" si="2"/>
        <v>75</v>
      </c>
      <c r="B111" s="39" t="s">
        <v>120</v>
      </c>
      <c r="C111" s="39"/>
      <c r="D111" s="39"/>
      <c r="E111" s="39"/>
      <c r="F111" s="39"/>
      <c r="G111" s="49"/>
      <c r="H111" s="52"/>
      <c r="I111" s="52">
        <v>0</v>
      </c>
    </row>
    <row r="112" spans="1:9" x14ac:dyDescent="0.15">
      <c r="A112" s="38">
        <f t="shared" si="2"/>
        <v>76</v>
      </c>
      <c r="B112" s="39" t="s">
        <v>121</v>
      </c>
      <c r="C112" s="39"/>
      <c r="D112" s="39"/>
      <c r="E112" s="39"/>
      <c r="F112" s="39"/>
      <c r="G112" s="49" t="s">
        <v>42</v>
      </c>
      <c r="H112" s="52">
        <v>550636</v>
      </c>
      <c r="I112" s="52">
        <v>672228</v>
      </c>
    </row>
    <row r="113" spans="1:9" x14ac:dyDescent="0.15">
      <c r="A113" s="38">
        <f t="shared" si="2"/>
        <v>77</v>
      </c>
      <c r="B113" s="39" t="s">
        <v>122</v>
      </c>
      <c r="C113" s="39"/>
      <c r="D113" s="39"/>
      <c r="E113" s="39"/>
      <c r="F113" s="39"/>
      <c r="G113" s="49" t="s">
        <v>42</v>
      </c>
      <c r="H113" s="52">
        <v>954614</v>
      </c>
      <c r="I113" s="52">
        <v>847788</v>
      </c>
    </row>
    <row r="114" spans="1:9" x14ac:dyDescent="0.15">
      <c r="A114" s="38">
        <f t="shared" si="2"/>
        <v>78</v>
      </c>
      <c r="B114" s="39" t="s">
        <v>123</v>
      </c>
      <c r="C114" s="39"/>
      <c r="D114" s="39"/>
      <c r="E114" s="39"/>
      <c r="F114" s="39"/>
      <c r="G114" s="49">
        <v>233</v>
      </c>
      <c r="H114" s="52">
        <v>68906515</v>
      </c>
      <c r="I114" s="52">
        <v>80437614</v>
      </c>
    </row>
    <row r="115" spans="1:9" x14ac:dyDescent="0.15">
      <c r="A115" s="38">
        <f t="shared" si="2"/>
        <v>79</v>
      </c>
      <c r="B115" s="39" t="s">
        <v>124</v>
      </c>
      <c r="C115" s="39"/>
      <c r="D115" s="39"/>
      <c r="E115" s="39"/>
      <c r="F115" s="39"/>
      <c r="G115" s="49" t="s">
        <v>42</v>
      </c>
      <c r="H115" s="52">
        <v>0</v>
      </c>
      <c r="I115" s="52">
        <v>0</v>
      </c>
    </row>
    <row r="116" spans="1:9" x14ac:dyDescent="0.15">
      <c r="A116" s="38">
        <f t="shared" si="2"/>
        <v>80</v>
      </c>
      <c r="B116" s="39" t="s">
        <v>125</v>
      </c>
      <c r="C116" s="39"/>
      <c r="D116" s="39"/>
      <c r="E116" s="39"/>
      <c r="F116" s="39"/>
      <c r="G116" s="49" t="s">
        <v>126</v>
      </c>
      <c r="H116" s="52">
        <v>0</v>
      </c>
      <c r="I116" s="52">
        <v>0</v>
      </c>
    </row>
    <row r="117" spans="1:9" x14ac:dyDescent="0.15">
      <c r="A117" s="38">
        <f t="shared" si="2"/>
        <v>81</v>
      </c>
      <c r="B117" s="39" t="s">
        <v>127</v>
      </c>
      <c r="C117" s="39"/>
      <c r="D117" s="39"/>
      <c r="E117" s="39"/>
      <c r="F117" s="39"/>
      <c r="G117" s="49" t="s">
        <v>42</v>
      </c>
      <c r="H117" s="52">
        <v>8056634</v>
      </c>
      <c r="I117" s="52">
        <v>9018784</v>
      </c>
    </row>
    <row r="118" spans="1:9" x14ac:dyDescent="0.15">
      <c r="A118" s="38">
        <f t="shared" si="2"/>
        <v>82</v>
      </c>
      <c r="B118" s="39" t="s">
        <v>128</v>
      </c>
      <c r="C118" s="39"/>
      <c r="D118" s="39"/>
      <c r="E118" s="39"/>
      <c r="F118" s="39"/>
      <c r="G118" s="49">
        <v>234</v>
      </c>
      <c r="H118" s="52">
        <v>480350440</v>
      </c>
      <c r="I118" s="52">
        <v>405448324</v>
      </c>
    </row>
    <row r="119" spans="1:9" x14ac:dyDescent="0.15">
      <c r="A119" s="38">
        <f t="shared" si="2"/>
        <v>83</v>
      </c>
      <c r="B119" s="39" t="s">
        <v>129</v>
      </c>
      <c r="C119" s="39"/>
      <c r="D119" s="39"/>
      <c r="E119" s="39"/>
      <c r="F119" s="39"/>
      <c r="G119" s="49" t="s">
        <v>42</v>
      </c>
      <c r="H119" s="52"/>
      <c r="I119" s="52">
        <v>0</v>
      </c>
    </row>
    <row r="120" spans="1:9" x14ac:dyDescent="0.15">
      <c r="A120" s="38">
        <f t="shared" si="2"/>
        <v>84</v>
      </c>
      <c r="B120" s="39" t="s">
        <v>130</v>
      </c>
      <c r="C120" s="39"/>
      <c r="D120" s="18" t="s">
        <v>131</v>
      </c>
      <c r="E120" s="56"/>
      <c r="F120" s="39"/>
      <c r="G120" s="49"/>
      <c r="H120" s="51">
        <f>SUM(H105:H119)</f>
        <v>1424078440</v>
      </c>
      <c r="I120" s="51">
        <f>SUM(I105:I119)</f>
        <v>1226258576</v>
      </c>
    </row>
    <row r="121" spans="1:9" x14ac:dyDescent="0.15">
      <c r="A121" s="38">
        <f t="shared" si="2"/>
        <v>85</v>
      </c>
      <c r="B121" s="56" t="s">
        <v>132</v>
      </c>
      <c r="C121" s="56"/>
      <c r="D121" s="16" t="s">
        <v>133</v>
      </c>
      <c r="F121" s="56"/>
      <c r="G121" s="49"/>
      <c r="H121" s="51">
        <f>H33+H34+H35+H51+H103+H120</f>
        <v>23391584635</v>
      </c>
      <c r="I121" s="51">
        <f>I33+I34+I35+I51+I103+I120</f>
        <v>21423147333</v>
      </c>
    </row>
    <row r="122" spans="1:9" ht="11.45" customHeight="1" x14ac:dyDescent="0.15">
      <c r="A122" s="33"/>
      <c r="B122" s="39"/>
      <c r="C122" s="39"/>
      <c r="D122" s="39"/>
      <c r="E122" s="39"/>
      <c r="F122" s="39"/>
      <c r="G122" s="67"/>
      <c r="H122" s="39"/>
      <c r="I122" s="34"/>
    </row>
    <row r="123" spans="1:9" x14ac:dyDescent="0.15">
      <c r="A123" s="44"/>
      <c r="B123" s="45"/>
      <c r="C123" s="45"/>
      <c r="D123" s="45"/>
      <c r="E123" s="45"/>
      <c r="F123" s="45"/>
      <c r="G123" s="68"/>
      <c r="H123" s="45"/>
      <c r="I123" s="47"/>
    </row>
    <row r="125" spans="1:9" x14ac:dyDescent="0.15">
      <c r="A125" s="78" t="s">
        <v>0</v>
      </c>
      <c r="B125" s="78"/>
      <c r="C125" s="78"/>
      <c r="D125" s="78"/>
      <c r="E125" s="78"/>
      <c r="F125" s="78"/>
      <c r="G125" s="78"/>
      <c r="H125" s="78"/>
      <c r="I125" s="78"/>
    </row>
    <row r="126" spans="1:9" x14ac:dyDescent="0.15">
      <c r="A126" s="78" t="s">
        <v>1</v>
      </c>
      <c r="B126" s="78"/>
      <c r="C126" s="78"/>
      <c r="D126" s="78"/>
      <c r="E126" s="78"/>
      <c r="F126" s="78"/>
      <c r="G126" s="78"/>
      <c r="H126" s="78"/>
      <c r="I126" s="78"/>
    </row>
    <row r="127" spans="1:9" x14ac:dyDescent="0.15">
      <c r="A127" s="78" t="s">
        <v>2</v>
      </c>
      <c r="B127" s="78"/>
      <c r="C127" s="78"/>
      <c r="D127" s="78"/>
      <c r="E127" s="78"/>
      <c r="F127" s="78"/>
      <c r="G127" s="78"/>
      <c r="H127" s="78"/>
      <c r="I127" s="78"/>
    </row>
    <row r="128" spans="1:9" x14ac:dyDescent="0.15">
      <c r="A128" s="78" t="s">
        <v>3</v>
      </c>
      <c r="B128" s="78"/>
      <c r="C128" s="78"/>
      <c r="D128" s="78"/>
      <c r="E128" s="78"/>
      <c r="F128" s="78"/>
      <c r="G128" s="78"/>
      <c r="H128" s="78"/>
      <c r="I128" s="78"/>
    </row>
    <row r="129" spans="1:9" x14ac:dyDescent="0.15">
      <c r="A129" s="78" t="s">
        <v>4</v>
      </c>
      <c r="B129" s="78"/>
      <c r="C129" s="78"/>
      <c r="D129" s="78"/>
      <c r="E129" s="78"/>
      <c r="F129" s="78"/>
      <c r="G129" s="78"/>
      <c r="H129" s="78"/>
      <c r="I129" s="78"/>
    </row>
    <row r="130" spans="1:9" x14ac:dyDescent="0.15">
      <c r="A130" s="78" t="s">
        <v>5</v>
      </c>
      <c r="B130" s="78"/>
      <c r="C130" s="78"/>
      <c r="D130" s="78"/>
      <c r="E130" s="78"/>
      <c r="F130" s="78"/>
      <c r="G130" s="78"/>
      <c r="H130" s="78"/>
      <c r="I130" s="78"/>
    </row>
    <row r="132" spans="1:9" x14ac:dyDescent="0.15">
      <c r="A132" s="78" t="s">
        <v>6</v>
      </c>
      <c r="B132" s="78"/>
      <c r="C132" s="78"/>
      <c r="D132" s="78"/>
      <c r="E132" s="78"/>
      <c r="F132" s="78"/>
      <c r="G132" s="78"/>
      <c r="H132" s="78"/>
      <c r="I132" s="78"/>
    </row>
    <row r="133" spans="1:9" x14ac:dyDescent="0.15">
      <c r="A133" s="45"/>
      <c r="B133" s="45"/>
      <c r="C133" s="45"/>
      <c r="D133" s="45"/>
      <c r="E133" s="45"/>
      <c r="F133" s="45"/>
      <c r="G133" s="68"/>
      <c r="H133" s="45"/>
      <c r="I133" s="45"/>
    </row>
    <row r="134" spans="1:9" x14ac:dyDescent="0.15">
      <c r="A134" s="1" t="s">
        <v>7</v>
      </c>
      <c r="B134" s="19"/>
      <c r="C134" s="6"/>
      <c r="D134" s="5" t="s">
        <v>8</v>
      </c>
      <c r="E134" s="19"/>
      <c r="F134" s="6"/>
      <c r="G134" s="19" t="s">
        <v>9</v>
      </c>
      <c r="H134" s="8"/>
      <c r="I134" s="4" t="s">
        <v>10</v>
      </c>
    </row>
    <row r="135" spans="1:9" x14ac:dyDescent="0.15">
      <c r="A135" s="5" t="s">
        <v>11</v>
      </c>
      <c r="B135" s="19"/>
      <c r="C135" s="6"/>
      <c r="D135" s="7">
        <v>1</v>
      </c>
      <c r="E135" s="19" t="s">
        <v>12</v>
      </c>
      <c r="F135" s="6"/>
      <c r="G135" s="20" t="s">
        <v>13</v>
      </c>
      <c r="H135" s="42"/>
      <c r="I135" s="8"/>
    </row>
    <row r="136" spans="1:9" x14ac:dyDescent="0.15">
      <c r="A136" s="5" t="s">
        <v>14</v>
      </c>
      <c r="B136" s="19"/>
      <c r="C136" s="6"/>
      <c r="D136" s="7">
        <v>2</v>
      </c>
      <c r="E136" s="19" t="s">
        <v>15</v>
      </c>
      <c r="F136" s="6"/>
      <c r="G136" s="29" t="str">
        <f>G12</f>
        <v>12/31/21</v>
      </c>
      <c r="H136" s="42"/>
      <c r="I136" s="8">
        <f>I12</f>
        <v>2021</v>
      </c>
    </row>
    <row r="137" spans="1:9" x14ac:dyDescent="0.15">
      <c r="A137" s="15"/>
      <c r="B137" s="9"/>
      <c r="C137" s="10"/>
      <c r="D137" s="11"/>
      <c r="E137" s="9"/>
      <c r="F137" s="10"/>
      <c r="G137" s="23"/>
      <c r="H137" s="47"/>
      <c r="I137" s="32"/>
    </row>
    <row r="138" spans="1:9" x14ac:dyDescent="0.15">
      <c r="A138" s="44"/>
      <c r="B138" s="26" t="s">
        <v>134</v>
      </c>
      <c r="G138" s="26"/>
      <c r="I138" s="47"/>
    </row>
    <row r="139" spans="1:9" x14ac:dyDescent="0.15">
      <c r="A139" s="38"/>
      <c r="B139" s="33"/>
      <c r="C139" s="39"/>
      <c r="D139" s="39" t="s">
        <v>18</v>
      </c>
      <c r="E139" s="39"/>
      <c r="F139" s="34"/>
      <c r="G139" s="38" t="s">
        <v>19</v>
      </c>
      <c r="H139" s="38" t="s">
        <v>20</v>
      </c>
      <c r="I139" s="38" t="s">
        <v>21</v>
      </c>
    </row>
    <row r="140" spans="1:9" x14ac:dyDescent="0.15">
      <c r="A140" s="40" t="s">
        <v>22</v>
      </c>
      <c r="B140" s="41"/>
      <c r="D140" s="26" t="s">
        <v>23</v>
      </c>
      <c r="F140" s="42"/>
      <c r="G140" s="40" t="s">
        <v>24</v>
      </c>
      <c r="H140" s="40" t="s">
        <v>25</v>
      </c>
      <c r="I140" s="40" t="s">
        <v>135</v>
      </c>
    </row>
    <row r="141" spans="1:9" x14ac:dyDescent="0.15">
      <c r="A141" s="40" t="s">
        <v>27</v>
      </c>
      <c r="B141" s="41"/>
      <c r="F141" s="42"/>
      <c r="G141" s="40"/>
      <c r="H141" s="40" t="s">
        <v>28</v>
      </c>
      <c r="I141" s="69" t="s">
        <v>136</v>
      </c>
    </row>
    <row r="142" spans="1:9" x14ac:dyDescent="0.15">
      <c r="A142" s="43"/>
      <c r="B142" s="44"/>
      <c r="C142" s="45"/>
      <c r="D142" s="46" t="s">
        <v>29</v>
      </c>
      <c r="E142" s="45"/>
      <c r="F142" s="47"/>
      <c r="G142" s="12" t="s">
        <v>30</v>
      </c>
      <c r="H142" s="48" t="s">
        <v>31</v>
      </c>
      <c r="I142" s="48" t="s">
        <v>32</v>
      </c>
    </row>
    <row r="143" spans="1:9" x14ac:dyDescent="0.15">
      <c r="A143" s="38">
        <v>1</v>
      </c>
      <c r="B143" s="39"/>
      <c r="C143" s="39"/>
      <c r="D143" s="2" t="s">
        <v>137</v>
      </c>
      <c r="E143" s="39"/>
      <c r="F143" s="39"/>
      <c r="G143" s="49"/>
      <c r="H143" s="50" t="s">
        <v>18</v>
      </c>
      <c r="I143" s="50"/>
    </row>
    <row r="144" spans="1:9" x14ac:dyDescent="0.15">
      <c r="A144" s="38">
        <f t="shared" ref="A144:A172" si="3">A143+1</f>
        <v>2</v>
      </c>
      <c r="B144" s="39" t="s">
        <v>138</v>
      </c>
      <c r="C144" s="39"/>
      <c r="D144" s="39"/>
      <c r="E144" s="39"/>
      <c r="F144" s="39"/>
      <c r="G144" s="49" t="s">
        <v>139</v>
      </c>
      <c r="H144" s="51">
        <v>564725056</v>
      </c>
      <c r="I144" s="51">
        <v>564725056</v>
      </c>
    </row>
    <row r="145" spans="1:9" x14ac:dyDescent="0.15">
      <c r="A145" s="38">
        <f t="shared" si="3"/>
        <v>3</v>
      </c>
      <c r="B145" s="39" t="s">
        <v>140</v>
      </c>
      <c r="C145" s="39"/>
      <c r="D145" s="39"/>
      <c r="E145" s="39"/>
      <c r="F145" s="39"/>
      <c r="G145" s="49" t="s">
        <v>139</v>
      </c>
      <c r="H145" s="52">
        <v>0</v>
      </c>
      <c r="I145" s="52">
        <v>0</v>
      </c>
    </row>
    <row r="146" spans="1:9" x14ac:dyDescent="0.15">
      <c r="A146" s="38">
        <f t="shared" si="3"/>
        <v>4</v>
      </c>
      <c r="B146" s="39" t="s">
        <v>141</v>
      </c>
      <c r="C146" s="39"/>
      <c r="D146" s="39"/>
      <c r="E146" s="39"/>
      <c r="F146" s="39"/>
      <c r="G146" s="49">
        <v>252</v>
      </c>
      <c r="H146" s="52">
        <v>0</v>
      </c>
      <c r="I146" s="52">
        <v>0</v>
      </c>
    </row>
    <row r="147" spans="1:9" x14ac:dyDescent="0.15">
      <c r="A147" s="38">
        <f t="shared" si="3"/>
        <v>5</v>
      </c>
      <c r="B147" s="39" t="s">
        <v>142</v>
      </c>
      <c r="C147" s="39"/>
      <c r="D147" s="39"/>
      <c r="E147" s="39"/>
      <c r="F147" s="39"/>
      <c r="G147" s="49">
        <v>252</v>
      </c>
      <c r="H147" s="52">
        <v>0</v>
      </c>
      <c r="I147" s="52">
        <v>0</v>
      </c>
    </row>
    <row r="148" spans="1:9" x14ac:dyDescent="0.15">
      <c r="A148" s="38">
        <f t="shared" si="3"/>
        <v>6</v>
      </c>
      <c r="B148" s="39" t="s">
        <v>143</v>
      </c>
      <c r="C148" s="39"/>
      <c r="D148" s="39"/>
      <c r="E148" s="39"/>
      <c r="F148" s="39"/>
      <c r="G148" s="49">
        <v>252</v>
      </c>
      <c r="H148" s="52">
        <v>0</v>
      </c>
      <c r="I148" s="52">
        <v>0</v>
      </c>
    </row>
    <row r="149" spans="1:9" x14ac:dyDescent="0.15">
      <c r="A149" s="38">
        <f t="shared" si="3"/>
        <v>7</v>
      </c>
      <c r="B149" s="39" t="s">
        <v>144</v>
      </c>
      <c r="C149" s="39"/>
      <c r="D149" s="39"/>
      <c r="E149" s="39"/>
      <c r="F149" s="39"/>
      <c r="G149" s="49">
        <v>253</v>
      </c>
      <c r="H149" s="52">
        <v>1123733</v>
      </c>
      <c r="I149" s="52">
        <v>1123733</v>
      </c>
    </row>
    <row r="150" spans="1:9" x14ac:dyDescent="0.15">
      <c r="A150" s="38">
        <f t="shared" si="3"/>
        <v>8</v>
      </c>
      <c r="B150" s="39" t="s">
        <v>145</v>
      </c>
      <c r="C150" s="39"/>
      <c r="D150" s="39"/>
      <c r="E150" s="39"/>
      <c r="F150" s="39"/>
      <c r="G150" s="49">
        <v>252</v>
      </c>
      <c r="H150" s="52">
        <v>0</v>
      </c>
      <c r="I150" s="52">
        <v>0</v>
      </c>
    </row>
    <row r="151" spans="1:9" x14ac:dyDescent="0.15">
      <c r="A151" s="38">
        <f t="shared" si="3"/>
        <v>9</v>
      </c>
      <c r="B151" s="39" t="s">
        <v>146</v>
      </c>
      <c r="C151" s="39"/>
      <c r="D151" s="39"/>
      <c r="E151" s="39"/>
      <c r="F151" s="39"/>
      <c r="G151" s="49">
        <v>254</v>
      </c>
      <c r="H151" s="52">
        <v>0</v>
      </c>
      <c r="I151" s="52">
        <v>0</v>
      </c>
    </row>
    <row r="152" spans="1:9" x14ac:dyDescent="0.15">
      <c r="A152" s="38">
        <f t="shared" si="3"/>
        <v>10</v>
      </c>
      <c r="B152" s="39" t="s">
        <v>147</v>
      </c>
      <c r="C152" s="39"/>
      <c r="D152" s="39"/>
      <c r="E152" s="39"/>
      <c r="F152" s="39"/>
      <c r="G152" s="49">
        <v>254</v>
      </c>
      <c r="H152" s="52">
        <v>-4476218</v>
      </c>
      <c r="I152" s="52">
        <v>-4476219</v>
      </c>
    </row>
    <row r="153" spans="1:9" x14ac:dyDescent="0.15">
      <c r="A153" s="38">
        <f t="shared" si="3"/>
        <v>11</v>
      </c>
      <c r="B153" s="39" t="s">
        <v>148</v>
      </c>
      <c r="C153" s="39"/>
      <c r="D153" s="39"/>
      <c r="E153" s="39"/>
      <c r="F153" s="39"/>
      <c r="G153" s="49" t="s">
        <v>149</v>
      </c>
      <c r="H153" s="52">
        <v>8398470734</v>
      </c>
      <c r="I153" s="52">
        <v>7504059516</v>
      </c>
    </row>
    <row r="154" spans="1:9" x14ac:dyDescent="0.15">
      <c r="A154" s="38">
        <f t="shared" si="3"/>
        <v>12</v>
      </c>
      <c r="B154" s="39" t="s">
        <v>150</v>
      </c>
      <c r="C154" s="39"/>
      <c r="D154" s="39"/>
      <c r="E154" s="39"/>
      <c r="F154" s="39"/>
      <c r="G154" s="49" t="s">
        <v>149</v>
      </c>
      <c r="H154" s="52">
        <v>0</v>
      </c>
      <c r="I154" s="52">
        <v>0</v>
      </c>
    </row>
    <row r="155" spans="1:9" x14ac:dyDescent="0.15">
      <c r="A155" s="38">
        <f t="shared" si="3"/>
        <v>13</v>
      </c>
      <c r="B155" s="39" t="s">
        <v>151</v>
      </c>
      <c r="C155" s="39"/>
      <c r="D155" s="39"/>
      <c r="E155" s="39"/>
      <c r="F155" s="39"/>
      <c r="G155" s="49" t="s">
        <v>139</v>
      </c>
      <c r="H155" s="51">
        <v>0</v>
      </c>
      <c r="I155" s="51">
        <v>0</v>
      </c>
    </row>
    <row r="156" spans="1:9" x14ac:dyDescent="0.15">
      <c r="A156" s="38">
        <f t="shared" si="3"/>
        <v>14</v>
      </c>
      <c r="B156" s="39" t="s">
        <v>152</v>
      </c>
      <c r="C156" s="39"/>
      <c r="D156" s="39"/>
      <c r="E156" s="39"/>
      <c r="F156" s="39"/>
      <c r="G156" s="49"/>
      <c r="H156" s="51"/>
      <c r="I156" s="51">
        <v>0</v>
      </c>
    </row>
    <row r="157" spans="1:9" x14ac:dyDescent="0.15">
      <c r="A157" s="38">
        <f t="shared" si="3"/>
        <v>15</v>
      </c>
      <c r="B157" s="53" t="s">
        <v>153</v>
      </c>
      <c r="C157" s="39"/>
      <c r="D157" s="39"/>
      <c r="E157" s="39"/>
      <c r="F157" s="39"/>
      <c r="G157" s="55" t="s">
        <v>154</v>
      </c>
      <c r="H157" s="51">
        <v>0</v>
      </c>
      <c r="I157" s="51">
        <v>0</v>
      </c>
    </row>
    <row r="158" spans="1:9" x14ac:dyDescent="0.15">
      <c r="A158" s="38">
        <f t="shared" si="3"/>
        <v>16</v>
      </c>
      <c r="B158" s="39" t="s">
        <v>155</v>
      </c>
      <c r="C158" s="39"/>
      <c r="D158" s="39"/>
      <c r="E158" s="18" t="s">
        <v>156</v>
      </c>
      <c r="F158" s="39"/>
      <c r="G158" s="49" t="s">
        <v>42</v>
      </c>
      <c r="H158" s="51">
        <f>SUM(H144:H157)</f>
        <v>8959843305</v>
      </c>
      <c r="I158" s="51">
        <f>SUM(I144:I157)</f>
        <v>8065432086</v>
      </c>
    </row>
    <row r="159" spans="1:9" x14ac:dyDescent="0.15">
      <c r="A159" s="38">
        <f t="shared" si="3"/>
        <v>17</v>
      </c>
      <c r="B159" s="39"/>
      <c r="C159" s="39"/>
      <c r="D159" s="2" t="s">
        <v>157</v>
      </c>
      <c r="E159" s="39"/>
      <c r="F159" s="39"/>
      <c r="G159" s="49"/>
      <c r="H159" s="50"/>
      <c r="I159" s="50"/>
    </row>
    <row r="160" spans="1:9" x14ac:dyDescent="0.15">
      <c r="A160" s="38">
        <f t="shared" si="3"/>
        <v>18</v>
      </c>
      <c r="B160" s="39" t="s">
        <v>158</v>
      </c>
      <c r="C160" s="39"/>
      <c r="D160" s="39"/>
      <c r="E160" s="39"/>
      <c r="F160" s="39"/>
      <c r="G160" s="49" t="s">
        <v>159</v>
      </c>
      <c r="H160" s="52">
        <v>6720325000</v>
      </c>
      <c r="I160" s="52">
        <v>6220325000</v>
      </c>
    </row>
    <row r="161" spans="1:9" x14ac:dyDescent="0.15">
      <c r="A161" s="38">
        <f t="shared" si="3"/>
        <v>19</v>
      </c>
      <c r="B161" s="39" t="s">
        <v>160</v>
      </c>
      <c r="C161" s="39"/>
      <c r="D161" s="39"/>
      <c r="E161" s="39"/>
      <c r="F161" s="39"/>
      <c r="G161" s="49" t="s">
        <v>159</v>
      </c>
      <c r="H161" s="52">
        <v>0</v>
      </c>
      <c r="I161" s="52">
        <v>0</v>
      </c>
    </row>
    <row r="162" spans="1:9" x14ac:dyDescent="0.15">
      <c r="A162" s="38">
        <f t="shared" si="3"/>
        <v>20</v>
      </c>
      <c r="B162" s="39" t="s">
        <v>161</v>
      </c>
      <c r="C162" s="39"/>
      <c r="D162" s="39"/>
      <c r="E162" s="39"/>
      <c r="F162" s="39"/>
      <c r="G162" s="49" t="s">
        <v>159</v>
      </c>
      <c r="H162" s="52">
        <v>0</v>
      </c>
      <c r="I162" s="52">
        <v>0</v>
      </c>
    </row>
    <row r="163" spans="1:9" x14ac:dyDescent="0.15">
      <c r="A163" s="38">
        <f t="shared" si="3"/>
        <v>21</v>
      </c>
      <c r="B163" s="39" t="s">
        <v>162</v>
      </c>
      <c r="C163" s="39"/>
      <c r="D163" s="39"/>
      <c r="E163" s="39"/>
      <c r="F163" s="39"/>
      <c r="G163" s="49" t="s">
        <v>159</v>
      </c>
      <c r="H163" s="52">
        <v>1087843096</v>
      </c>
      <c r="I163" s="52">
        <v>1055380511</v>
      </c>
    </row>
    <row r="164" spans="1:9" x14ac:dyDescent="0.15">
      <c r="A164" s="38">
        <f t="shared" si="3"/>
        <v>22</v>
      </c>
      <c r="B164" s="39" t="s">
        <v>163</v>
      </c>
      <c r="C164" s="39"/>
      <c r="D164" s="39"/>
      <c r="E164" s="39"/>
      <c r="F164" s="39"/>
      <c r="G164" s="49" t="s">
        <v>42</v>
      </c>
      <c r="H164" s="52">
        <v>21842530</v>
      </c>
      <c r="I164" s="52">
        <v>25299016</v>
      </c>
    </row>
    <row r="165" spans="1:9" x14ac:dyDescent="0.15">
      <c r="A165" s="38">
        <f t="shared" si="3"/>
        <v>23</v>
      </c>
      <c r="B165" s="39" t="s">
        <v>164</v>
      </c>
      <c r="C165" s="39"/>
      <c r="D165" s="39"/>
      <c r="E165" s="39"/>
      <c r="F165" s="39"/>
      <c r="G165" s="49" t="s">
        <v>42</v>
      </c>
      <c r="H165" s="52">
        <v>-59740271</v>
      </c>
      <c r="I165" s="52">
        <v>-43163942</v>
      </c>
    </row>
    <row r="166" spans="1:9" x14ac:dyDescent="0.15">
      <c r="A166" s="38">
        <f t="shared" si="3"/>
        <v>24</v>
      </c>
      <c r="B166" s="39" t="s">
        <v>165</v>
      </c>
      <c r="C166" s="39"/>
      <c r="D166" s="39"/>
      <c r="E166" s="18" t="s">
        <v>166</v>
      </c>
      <c r="F166" s="39"/>
      <c r="G166" s="49"/>
      <c r="H166" s="51">
        <f>SUM(H160:H165)</f>
        <v>7770270355</v>
      </c>
      <c r="I166" s="51">
        <f>SUM(I160:I165)</f>
        <v>7257840585</v>
      </c>
    </row>
    <row r="167" spans="1:9" x14ac:dyDescent="0.15">
      <c r="A167" s="38">
        <f t="shared" si="3"/>
        <v>25</v>
      </c>
      <c r="B167" s="39"/>
      <c r="C167" s="39" t="s">
        <v>167</v>
      </c>
      <c r="D167" s="39"/>
      <c r="E167" s="39"/>
      <c r="F167" s="39"/>
      <c r="G167" s="49"/>
      <c r="H167" s="50"/>
      <c r="I167" s="50"/>
    </row>
    <row r="168" spans="1:9" x14ac:dyDescent="0.15">
      <c r="A168" s="38">
        <f t="shared" si="3"/>
        <v>26</v>
      </c>
      <c r="B168" s="39" t="s">
        <v>168</v>
      </c>
      <c r="C168" s="39"/>
      <c r="D168" s="39"/>
      <c r="E168" s="39"/>
      <c r="F168" s="39"/>
      <c r="G168" s="49" t="s">
        <v>42</v>
      </c>
      <c r="H168" s="52">
        <v>1230561</v>
      </c>
      <c r="I168" s="52">
        <v>1748913</v>
      </c>
    </row>
    <row r="169" spans="1:9" x14ac:dyDescent="0.15">
      <c r="A169" s="38">
        <f t="shared" si="3"/>
        <v>27</v>
      </c>
      <c r="B169" s="39" t="s">
        <v>169</v>
      </c>
      <c r="C169" s="39"/>
      <c r="D169" s="39"/>
      <c r="E169" s="39"/>
      <c r="F169" s="39"/>
      <c r="G169" s="49" t="s">
        <v>42</v>
      </c>
      <c r="H169" s="52">
        <v>0</v>
      </c>
      <c r="I169" s="52">
        <v>0</v>
      </c>
    </row>
    <row r="170" spans="1:9" x14ac:dyDescent="0.15">
      <c r="A170" s="38">
        <f t="shared" si="3"/>
        <v>28</v>
      </c>
      <c r="B170" s="39" t="s">
        <v>170</v>
      </c>
      <c r="C170" s="39"/>
      <c r="D170" s="39"/>
      <c r="E170" s="39"/>
      <c r="F170" s="39"/>
      <c r="G170" s="49" t="s">
        <v>42</v>
      </c>
      <c r="H170" s="52">
        <v>6446667</v>
      </c>
      <c r="I170" s="52">
        <v>6806735</v>
      </c>
    </row>
    <row r="171" spans="1:9" x14ac:dyDescent="0.15">
      <c r="A171" s="38">
        <f t="shared" si="3"/>
        <v>29</v>
      </c>
      <c r="B171" s="39" t="s">
        <v>171</v>
      </c>
      <c r="C171" s="39"/>
      <c r="D171" s="39"/>
      <c r="E171" s="39"/>
      <c r="F171" s="39"/>
      <c r="G171" s="49" t="s">
        <v>42</v>
      </c>
      <c r="H171" s="52">
        <v>142576869</v>
      </c>
      <c r="I171" s="52">
        <v>182671133</v>
      </c>
    </row>
    <row r="172" spans="1:9" x14ac:dyDescent="0.15">
      <c r="A172" s="38">
        <f t="shared" si="3"/>
        <v>30</v>
      </c>
      <c r="B172" s="39" t="s">
        <v>172</v>
      </c>
      <c r="C172" s="39"/>
      <c r="D172" s="39"/>
      <c r="E172" s="39"/>
      <c r="F172" s="39"/>
      <c r="G172" s="49" t="s">
        <v>42</v>
      </c>
      <c r="H172" s="52">
        <v>19341904</v>
      </c>
      <c r="I172" s="52">
        <v>19106030</v>
      </c>
    </row>
    <row r="173" spans="1:9" x14ac:dyDescent="0.15">
      <c r="A173" s="38">
        <f t="shared" ref="A173:A187" si="4">A172+1</f>
        <v>31</v>
      </c>
      <c r="B173" s="39" t="s">
        <v>173</v>
      </c>
      <c r="C173" s="39"/>
      <c r="D173" s="39"/>
      <c r="E173" s="39"/>
      <c r="F173" s="56"/>
      <c r="G173" s="49" t="s">
        <v>42</v>
      </c>
      <c r="H173" s="52">
        <v>5997461</v>
      </c>
      <c r="I173" s="52">
        <v>8469228</v>
      </c>
    </row>
    <row r="174" spans="1:9" x14ac:dyDescent="0.15">
      <c r="A174" s="38">
        <f t="shared" si="4"/>
        <v>32</v>
      </c>
      <c r="B174" s="39" t="s">
        <v>174</v>
      </c>
      <c r="C174" s="39"/>
      <c r="D174" s="39"/>
      <c r="E174" s="39"/>
      <c r="F174" s="34"/>
      <c r="G174" s="70"/>
      <c r="H174" s="52">
        <v>0</v>
      </c>
      <c r="I174" s="52">
        <v>184767</v>
      </c>
    </row>
    <row r="175" spans="1:9" x14ac:dyDescent="0.15">
      <c r="A175" s="38">
        <f t="shared" si="4"/>
        <v>33</v>
      </c>
      <c r="B175" s="39" t="s">
        <v>175</v>
      </c>
      <c r="C175" s="39"/>
      <c r="D175" s="39"/>
      <c r="E175" s="39"/>
      <c r="F175" s="34"/>
      <c r="G175" s="70"/>
      <c r="H175" s="52">
        <v>0</v>
      </c>
      <c r="I175" s="52">
        <v>0</v>
      </c>
    </row>
    <row r="176" spans="1:9" x14ac:dyDescent="0.15">
      <c r="A176" s="38">
        <f t="shared" si="4"/>
        <v>34</v>
      </c>
      <c r="B176" s="39" t="s">
        <v>176</v>
      </c>
      <c r="C176" s="39"/>
      <c r="D176" s="39"/>
      <c r="E176" s="39"/>
      <c r="F176" s="34"/>
      <c r="G176" s="70"/>
      <c r="H176" s="52">
        <v>786595816</v>
      </c>
      <c r="I176" s="52">
        <v>818415005</v>
      </c>
    </row>
    <row r="177" spans="1:9" x14ac:dyDescent="0.15">
      <c r="A177" s="57">
        <f t="shared" si="4"/>
        <v>35</v>
      </c>
      <c r="B177" s="56" t="s">
        <v>177</v>
      </c>
      <c r="C177" s="56"/>
      <c r="D177" s="56"/>
      <c r="E177" s="56"/>
      <c r="F177" s="17" t="s">
        <v>178</v>
      </c>
      <c r="G177" s="56"/>
      <c r="H177" s="51">
        <f>SUM(H168:H176)</f>
        <v>962189278</v>
      </c>
      <c r="I177" s="51">
        <f>SUM(I168:I176)</f>
        <v>1037401811</v>
      </c>
    </row>
    <row r="178" spans="1:9" x14ac:dyDescent="0.15">
      <c r="A178" s="38">
        <f t="shared" si="4"/>
        <v>36</v>
      </c>
      <c r="B178" s="39"/>
      <c r="C178" s="39" t="s">
        <v>179</v>
      </c>
      <c r="D178" s="39"/>
      <c r="E178" s="39"/>
      <c r="F178" s="39"/>
      <c r="G178" s="49"/>
      <c r="H178" s="50"/>
      <c r="I178" s="50"/>
    </row>
    <row r="179" spans="1:9" x14ac:dyDescent="0.15">
      <c r="A179" s="38">
        <f t="shared" si="4"/>
        <v>37</v>
      </c>
      <c r="B179" s="39" t="s">
        <v>180</v>
      </c>
      <c r="C179" s="39"/>
      <c r="D179" s="39"/>
      <c r="E179" s="39"/>
      <c r="F179" s="39"/>
      <c r="G179" s="49" t="s">
        <v>42</v>
      </c>
      <c r="H179" s="52">
        <v>0</v>
      </c>
      <c r="I179" s="52">
        <v>0</v>
      </c>
    </row>
    <row r="180" spans="1:9" x14ac:dyDescent="0.15">
      <c r="A180" s="38">
        <f t="shared" si="4"/>
        <v>38</v>
      </c>
      <c r="B180" s="39" t="s">
        <v>181</v>
      </c>
      <c r="C180" s="39"/>
      <c r="D180" s="39"/>
      <c r="E180" s="39"/>
      <c r="F180" s="39"/>
      <c r="G180" s="49" t="s">
        <v>42</v>
      </c>
      <c r="H180" s="52">
        <v>514216118</v>
      </c>
      <c r="I180" s="52">
        <v>395229133</v>
      </c>
    </row>
    <row r="181" spans="1:9" x14ac:dyDescent="0.15">
      <c r="A181" s="38">
        <f t="shared" si="4"/>
        <v>39</v>
      </c>
      <c r="B181" s="39" t="s">
        <v>182</v>
      </c>
      <c r="C181" s="39"/>
      <c r="D181" s="39"/>
      <c r="E181" s="39"/>
      <c r="F181" s="39"/>
      <c r="G181" s="49" t="s">
        <v>42</v>
      </c>
      <c r="H181" s="52">
        <v>0</v>
      </c>
      <c r="I181" s="52">
        <v>0</v>
      </c>
    </row>
    <row r="182" spans="1:9" x14ac:dyDescent="0.15">
      <c r="A182" s="38">
        <f t="shared" si="4"/>
        <v>40</v>
      </c>
      <c r="B182" s="39" t="s">
        <v>183</v>
      </c>
      <c r="C182" s="39"/>
      <c r="D182" s="39"/>
      <c r="E182" s="39"/>
      <c r="F182" s="39"/>
      <c r="G182" s="49" t="s">
        <v>42</v>
      </c>
      <c r="H182" s="52">
        <v>80482728</v>
      </c>
      <c r="I182" s="52">
        <v>62234195</v>
      </c>
    </row>
    <row r="183" spans="1:9" x14ac:dyDescent="0.15">
      <c r="A183" s="38">
        <f t="shared" si="4"/>
        <v>41</v>
      </c>
      <c r="B183" s="39" t="s">
        <v>184</v>
      </c>
      <c r="C183" s="39"/>
      <c r="D183" s="39"/>
      <c r="E183" s="39"/>
      <c r="F183" s="39"/>
      <c r="G183" s="49" t="s">
        <v>42</v>
      </c>
      <c r="H183" s="52">
        <v>2407334</v>
      </c>
      <c r="I183" s="52">
        <v>2390807</v>
      </c>
    </row>
    <row r="184" spans="1:9" x14ac:dyDescent="0.15">
      <c r="A184" s="38">
        <f t="shared" si="4"/>
        <v>42</v>
      </c>
      <c r="B184" s="39" t="s">
        <v>185</v>
      </c>
      <c r="C184" s="39"/>
      <c r="D184" s="39"/>
      <c r="E184" s="39"/>
      <c r="F184" s="39"/>
      <c r="G184" s="49" t="s">
        <v>186</v>
      </c>
      <c r="H184" s="52">
        <v>160676648</v>
      </c>
      <c r="I184" s="52">
        <v>159128844</v>
      </c>
    </row>
    <row r="185" spans="1:9" x14ac:dyDescent="0.15">
      <c r="A185" s="38">
        <f t="shared" si="4"/>
        <v>43</v>
      </c>
      <c r="B185" s="39" t="s">
        <v>187</v>
      </c>
      <c r="C185" s="39"/>
      <c r="D185" s="39"/>
      <c r="E185" s="39"/>
      <c r="F185" s="39"/>
      <c r="G185" s="49" t="s">
        <v>42</v>
      </c>
      <c r="H185" s="52">
        <v>85860261</v>
      </c>
      <c r="I185" s="52">
        <v>79245181</v>
      </c>
    </row>
    <row r="186" spans="1:9" x14ac:dyDescent="0.15">
      <c r="A186" s="38">
        <f t="shared" si="4"/>
        <v>44</v>
      </c>
      <c r="B186" s="39" t="s">
        <v>188</v>
      </c>
      <c r="C186" s="39"/>
      <c r="D186" s="39"/>
      <c r="E186" s="39"/>
      <c r="F186" s="39"/>
      <c r="G186" s="49" t="s">
        <v>42</v>
      </c>
      <c r="H186" s="52">
        <v>0</v>
      </c>
      <c r="I186" s="52">
        <v>0</v>
      </c>
    </row>
    <row r="187" spans="1:9" x14ac:dyDescent="0.15">
      <c r="A187" s="57">
        <f t="shared" si="4"/>
        <v>45</v>
      </c>
      <c r="B187" s="56" t="s">
        <v>189</v>
      </c>
      <c r="C187" s="56"/>
      <c r="D187" s="56"/>
      <c r="E187" s="56"/>
      <c r="F187" s="58"/>
      <c r="G187" s="49" t="s">
        <v>42</v>
      </c>
      <c r="H187" s="52">
        <v>0</v>
      </c>
      <c r="I187" s="52">
        <v>0</v>
      </c>
    </row>
    <row r="188" spans="1:9" x14ac:dyDescent="0.15">
      <c r="A188" s="78" t="s">
        <v>0</v>
      </c>
      <c r="B188" s="78"/>
      <c r="C188" s="78"/>
      <c r="D188" s="78"/>
      <c r="E188" s="78"/>
      <c r="F188" s="78"/>
      <c r="G188" s="78"/>
      <c r="H188" s="78"/>
      <c r="I188" s="78"/>
    </row>
    <row r="189" spans="1:9" x14ac:dyDescent="0.15">
      <c r="A189" s="78" t="s">
        <v>1</v>
      </c>
      <c r="B189" s="78"/>
      <c r="C189" s="78"/>
      <c r="D189" s="78"/>
      <c r="E189" s="78"/>
      <c r="F189" s="78"/>
      <c r="G189" s="78"/>
      <c r="H189" s="78"/>
      <c r="I189" s="78"/>
    </row>
    <row r="190" spans="1:9" x14ac:dyDescent="0.15">
      <c r="A190" s="78" t="s">
        <v>2</v>
      </c>
      <c r="B190" s="78"/>
      <c r="C190" s="78"/>
      <c r="D190" s="78"/>
      <c r="E190" s="78"/>
      <c r="F190" s="78"/>
      <c r="G190" s="78"/>
      <c r="H190" s="78"/>
      <c r="I190" s="78"/>
    </row>
    <row r="191" spans="1:9" x14ac:dyDescent="0.15">
      <c r="A191" s="78" t="s">
        <v>3</v>
      </c>
      <c r="B191" s="78"/>
      <c r="C191" s="78"/>
      <c r="D191" s="78"/>
      <c r="E191" s="78"/>
      <c r="F191" s="78"/>
      <c r="G191" s="78"/>
      <c r="H191" s="78"/>
      <c r="I191" s="78"/>
    </row>
    <row r="192" spans="1:9" x14ac:dyDescent="0.15">
      <c r="A192" s="78" t="s">
        <v>4</v>
      </c>
      <c r="B192" s="78"/>
      <c r="C192" s="78"/>
      <c r="D192" s="78"/>
      <c r="E192" s="78"/>
      <c r="F192" s="78"/>
      <c r="G192" s="78"/>
      <c r="H192" s="78"/>
      <c r="I192" s="78"/>
    </row>
    <row r="193" spans="1:9" x14ac:dyDescent="0.15">
      <c r="A193" s="78" t="s">
        <v>5</v>
      </c>
      <c r="B193" s="78"/>
      <c r="C193" s="78"/>
      <c r="D193" s="78"/>
      <c r="E193" s="78"/>
      <c r="F193" s="78"/>
      <c r="G193" s="78"/>
      <c r="H193" s="78"/>
      <c r="I193" s="78"/>
    </row>
    <row r="195" spans="1:9" x14ac:dyDescent="0.15">
      <c r="A195" s="78" t="s">
        <v>6</v>
      </c>
      <c r="B195" s="78"/>
      <c r="C195" s="78"/>
      <c r="D195" s="78"/>
      <c r="E195" s="78"/>
      <c r="F195" s="78"/>
      <c r="G195" s="78"/>
      <c r="H195" s="78"/>
      <c r="I195" s="78"/>
    </row>
    <row r="196" spans="1:9" ht="12.75" x14ac:dyDescent="0.2">
      <c r="A196" s="14"/>
      <c r="B196" s="14"/>
      <c r="C196" s="14"/>
      <c r="G196" s="22"/>
    </row>
    <row r="197" spans="1:9" x14ac:dyDescent="0.15">
      <c r="A197" s="1" t="s">
        <v>7</v>
      </c>
      <c r="B197" s="2"/>
      <c r="C197" s="3"/>
      <c r="D197" s="1" t="s">
        <v>8</v>
      </c>
      <c r="E197" s="2"/>
      <c r="F197" s="3"/>
      <c r="G197" s="1" t="s">
        <v>9</v>
      </c>
      <c r="H197" s="4"/>
      <c r="I197" s="4" t="s">
        <v>10</v>
      </c>
    </row>
    <row r="198" spans="1:9" x14ac:dyDescent="0.15">
      <c r="A198" s="5" t="s">
        <v>11</v>
      </c>
      <c r="B198" s="19"/>
      <c r="C198" s="6"/>
      <c r="D198" s="7">
        <v>1</v>
      </c>
      <c r="E198" s="19" t="s">
        <v>12</v>
      </c>
      <c r="F198" s="6"/>
      <c r="G198" s="24" t="s">
        <v>13</v>
      </c>
      <c r="H198" s="42"/>
      <c r="I198" s="8"/>
    </row>
    <row r="199" spans="1:9" x14ac:dyDescent="0.15">
      <c r="A199" s="5" t="s">
        <v>14</v>
      </c>
      <c r="B199" s="19"/>
      <c r="C199" s="6"/>
      <c r="D199" s="7">
        <v>2</v>
      </c>
      <c r="E199" s="19" t="s">
        <v>15</v>
      </c>
      <c r="F199" s="6"/>
      <c r="G199" s="71" t="str">
        <f>G12</f>
        <v>12/31/21</v>
      </c>
      <c r="H199" s="42"/>
      <c r="I199" s="8">
        <f>I12</f>
        <v>2021</v>
      </c>
    </row>
    <row r="200" spans="1:9" x14ac:dyDescent="0.15">
      <c r="A200" s="15"/>
      <c r="B200" s="9"/>
      <c r="C200" s="10"/>
      <c r="D200" s="11"/>
      <c r="E200" s="9"/>
      <c r="F200" s="10"/>
      <c r="G200" s="23"/>
      <c r="H200" s="47"/>
      <c r="I200" s="32"/>
    </row>
    <row r="201" spans="1:9" x14ac:dyDescent="0.15">
      <c r="A201" s="64"/>
      <c r="B201" s="72" t="s">
        <v>190</v>
      </c>
      <c r="C201" s="72"/>
      <c r="D201" s="72"/>
      <c r="E201" s="72"/>
      <c r="F201" s="72"/>
      <c r="G201" s="72"/>
      <c r="H201" s="72"/>
      <c r="I201" s="73"/>
    </row>
    <row r="202" spans="1:9" x14ac:dyDescent="0.15">
      <c r="A202" s="38"/>
      <c r="B202" s="33"/>
      <c r="C202" s="39"/>
      <c r="D202" s="39" t="s">
        <v>18</v>
      </c>
      <c r="E202" s="39"/>
      <c r="F202" s="34"/>
      <c r="G202" s="38" t="s">
        <v>19</v>
      </c>
      <c r="H202" s="38" t="s">
        <v>20</v>
      </c>
      <c r="I202" s="38" t="s">
        <v>21</v>
      </c>
    </row>
    <row r="203" spans="1:9" x14ac:dyDescent="0.15">
      <c r="A203" s="40" t="s">
        <v>22</v>
      </c>
      <c r="B203" s="41"/>
      <c r="D203" s="26" t="s">
        <v>23</v>
      </c>
      <c r="F203" s="42"/>
      <c r="G203" s="40" t="s">
        <v>24</v>
      </c>
      <c r="H203" s="40" t="s">
        <v>25</v>
      </c>
      <c r="I203" s="40" t="s">
        <v>26</v>
      </c>
    </row>
    <row r="204" spans="1:9" x14ac:dyDescent="0.15">
      <c r="A204" s="40" t="s">
        <v>27</v>
      </c>
      <c r="B204" s="41"/>
      <c r="F204" s="42"/>
      <c r="G204" s="40"/>
      <c r="H204" s="40" t="s">
        <v>28</v>
      </c>
      <c r="I204" s="40" t="s">
        <v>28</v>
      </c>
    </row>
    <row r="205" spans="1:9" x14ac:dyDescent="0.15">
      <c r="A205" s="43"/>
      <c r="B205" s="44"/>
      <c r="C205" s="45"/>
      <c r="D205" s="46" t="s">
        <v>29</v>
      </c>
      <c r="E205" s="45"/>
      <c r="F205" s="47"/>
      <c r="G205" s="12" t="s">
        <v>30</v>
      </c>
      <c r="H205" s="48" t="s">
        <v>31</v>
      </c>
      <c r="I205" s="48" t="s">
        <v>32</v>
      </c>
    </row>
    <row r="206" spans="1:9" x14ac:dyDescent="0.15">
      <c r="A206" s="38">
        <f>A187+1</f>
        <v>46</v>
      </c>
      <c r="B206" s="39" t="s">
        <v>191</v>
      </c>
      <c r="C206" s="39"/>
      <c r="D206" s="39"/>
      <c r="E206" s="39"/>
      <c r="F206" s="39"/>
      <c r="G206" s="49" t="s">
        <v>42</v>
      </c>
      <c r="H206" s="52">
        <v>0</v>
      </c>
      <c r="I206" s="52">
        <v>0</v>
      </c>
    </row>
    <row r="207" spans="1:9" x14ac:dyDescent="0.15">
      <c r="A207" s="38">
        <f t="shared" ref="A207:A214" si="5">A206+1</f>
        <v>47</v>
      </c>
      <c r="B207" s="39" t="s">
        <v>192</v>
      </c>
      <c r="C207" s="39"/>
      <c r="D207" s="39"/>
      <c r="E207" s="39"/>
      <c r="F207" s="39"/>
      <c r="G207" s="49" t="s">
        <v>42</v>
      </c>
      <c r="H207" s="52">
        <v>5051024</v>
      </c>
      <c r="I207" s="52">
        <v>3525136</v>
      </c>
    </row>
    <row r="208" spans="1:9" x14ac:dyDescent="0.15">
      <c r="A208" s="38">
        <f t="shared" si="5"/>
        <v>48</v>
      </c>
      <c r="B208" s="39" t="s">
        <v>193</v>
      </c>
      <c r="C208" s="39"/>
      <c r="D208" s="39"/>
      <c r="E208" s="39"/>
      <c r="F208" s="39"/>
      <c r="G208" s="49"/>
      <c r="H208" s="52">
        <v>29750316</v>
      </c>
      <c r="I208" s="52">
        <v>19917773</v>
      </c>
    </row>
    <row r="209" spans="1:9" x14ac:dyDescent="0.15">
      <c r="A209" s="38">
        <f t="shared" si="5"/>
        <v>49</v>
      </c>
      <c r="B209" s="56" t="s">
        <v>194</v>
      </c>
      <c r="C209" s="56"/>
      <c r="D209" s="56"/>
      <c r="E209" s="56"/>
      <c r="F209" s="56"/>
      <c r="G209" s="49"/>
      <c r="H209" s="52">
        <v>945668</v>
      </c>
      <c r="I209" s="52">
        <v>813781</v>
      </c>
    </row>
    <row r="210" spans="1:9" x14ac:dyDescent="0.15">
      <c r="A210" s="38">
        <f t="shared" si="5"/>
        <v>50</v>
      </c>
      <c r="B210" s="56" t="s">
        <v>195</v>
      </c>
      <c r="C210" s="56"/>
      <c r="D210" s="56"/>
      <c r="E210" s="56"/>
      <c r="F210" s="56"/>
      <c r="G210" s="49"/>
      <c r="H210" s="52">
        <v>2146732</v>
      </c>
      <c r="I210" s="52">
        <v>2099803</v>
      </c>
    </row>
    <row r="211" spans="1:9" x14ac:dyDescent="0.15">
      <c r="A211" s="38">
        <f t="shared" si="5"/>
        <v>51</v>
      </c>
      <c r="B211" s="74" t="s">
        <v>196</v>
      </c>
      <c r="C211" s="56"/>
      <c r="D211" s="56"/>
      <c r="E211" s="56"/>
      <c r="F211" s="56"/>
      <c r="G211" s="49"/>
      <c r="H211" s="52">
        <f>-H174</f>
        <v>0</v>
      </c>
      <c r="I211" s="52">
        <v>-184767</v>
      </c>
    </row>
    <row r="212" spans="1:9" x14ac:dyDescent="0.15">
      <c r="A212" s="38">
        <f t="shared" si="5"/>
        <v>52</v>
      </c>
      <c r="B212" s="56" t="s">
        <v>197</v>
      </c>
      <c r="C212" s="56"/>
      <c r="D212" s="56"/>
      <c r="E212" s="56"/>
      <c r="F212" s="56"/>
      <c r="G212" s="49"/>
      <c r="H212" s="52">
        <v>0</v>
      </c>
      <c r="I212" s="52">
        <v>0</v>
      </c>
    </row>
    <row r="213" spans="1:9" x14ac:dyDescent="0.15">
      <c r="A213" s="38">
        <f t="shared" si="5"/>
        <v>53</v>
      </c>
      <c r="B213" s="74" t="s">
        <v>198</v>
      </c>
      <c r="C213" s="56"/>
      <c r="D213" s="56"/>
      <c r="E213" s="56"/>
      <c r="F213" s="56"/>
      <c r="G213" s="49"/>
      <c r="H213" s="52">
        <f>-H175</f>
        <v>0</v>
      </c>
      <c r="I213" s="52">
        <v>0</v>
      </c>
    </row>
    <row r="214" spans="1:9" x14ac:dyDescent="0.15">
      <c r="A214" s="38">
        <f t="shared" si="5"/>
        <v>54</v>
      </c>
      <c r="B214" s="75" t="s">
        <v>199</v>
      </c>
      <c r="C214" s="56"/>
      <c r="D214" s="56"/>
      <c r="E214" s="56"/>
      <c r="F214" s="17" t="s">
        <v>200</v>
      </c>
      <c r="G214" s="57"/>
      <c r="H214" s="51">
        <f>SUM(H179:H213)</f>
        <v>881536829</v>
      </c>
      <c r="I214" s="51">
        <f>SUM(I179:I187,I206:I213)</f>
        <v>724399886</v>
      </c>
    </row>
    <row r="215" spans="1:9" x14ac:dyDescent="0.15">
      <c r="A215" s="38">
        <f>A214+1</f>
        <v>55</v>
      </c>
      <c r="B215" s="39"/>
      <c r="C215" s="39"/>
      <c r="D215" s="39" t="s">
        <v>201</v>
      </c>
      <c r="E215" s="39"/>
      <c r="F215" s="39"/>
      <c r="G215" s="49"/>
      <c r="H215" s="66" t="s">
        <v>18</v>
      </c>
      <c r="I215" s="50" t="s">
        <v>18</v>
      </c>
    </row>
    <row r="216" spans="1:9" x14ac:dyDescent="0.15">
      <c r="A216" s="38">
        <f t="shared" ref="A216:A226" si="6">A215+1</f>
        <v>56</v>
      </c>
      <c r="B216" s="39" t="s">
        <v>202</v>
      </c>
      <c r="C216" s="39"/>
      <c r="D216" s="39"/>
      <c r="E216" s="39"/>
      <c r="F216" s="39"/>
      <c r="G216" s="49"/>
      <c r="H216" s="51">
        <v>88983265</v>
      </c>
      <c r="I216" s="51">
        <v>63481593</v>
      </c>
    </row>
    <row r="217" spans="1:9" x14ac:dyDescent="0.15">
      <c r="A217" s="38">
        <f t="shared" si="6"/>
        <v>57</v>
      </c>
      <c r="B217" s="39" t="s">
        <v>203</v>
      </c>
      <c r="C217" s="39"/>
      <c r="D217" s="39"/>
      <c r="E217" s="39"/>
      <c r="F217" s="39"/>
      <c r="G217" s="49" t="s">
        <v>204</v>
      </c>
      <c r="H217" s="52">
        <v>17218233</v>
      </c>
      <c r="I217" s="52">
        <v>18453527</v>
      </c>
    </row>
    <row r="218" spans="1:9" x14ac:dyDescent="0.15">
      <c r="A218" s="38">
        <f t="shared" si="6"/>
        <v>58</v>
      </c>
      <c r="B218" s="39" t="s">
        <v>205</v>
      </c>
      <c r="C218" s="39"/>
      <c r="D218" s="39"/>
      <c r="E218" s="39"/>
      <c r="F218" s="39"/>
      <c r="G218" s="49"/>
      <c r="H218" s="52">
        <v>0</v>
      </c>
      <c r="I218" s="52">
        <v>0</v>
      </c>
    </row>
    <row r="219" spans="1:9" x14ac:dyDescent="0.15">
      <c r="A219" s="38">
        <f t="shared" si="6"/>
        <v>59</v>
      </c>
      <c r="B219" s="39" t="s">
        <v>206</v>
      </c>
      <c r="C219" s="39"/>
      <c r="D219" s="39"/>
      <c r="E219" s="39"/>
      <c r="F219" s="39"/>
      <c r="G219" s="49">
        <v>269</v>
      </c>
      <c r="H219" s="52">
        <v>147935304</v>
      </c>
      <c r="I219" s="52">
        <v>147553844</v>
      </c>
    </row>
    <row r="220" spans="1:9" x14ac:dyDescent="0.15">
      <c r="A220" s="38">
        <f t="shared" si="6"/>
        <v>60</v>
      </c>
      <c r="B220" s="39" t="s">
        <v>207</v>
      </c>
      <c r="C220" s="39"/>
      <c r="D220" s="39"/>
      <c r="E220" s="39"/>
      <c r="F220" s="39"/>
      <c r="G220" s="49">
        <v>278</v>
      </c>
      <c r="H220" s="52">
        <v>685560122</v>
      </c>
      <c r="I220" s="52">
        <v>645126010</v>
      </c>
    </row>
    <row r="221" spans="1:9" x14ac:dyDescent="0.15">
      <c r="A221" s="38">
        <f t="shared" si="6"/>
        <v>61</v>
      </c>
      <c r="B221" s="39" t="s">
        <v>208</v>
      </c>
      <c r="C221" s="39"/>
      <c r="D221" s="39"/>
      <c r="E221" s="39"/>
      <c r="F221" s="39"/>
      <c r="G221" s="49" t="s">
        <v>42</v>
      </c>
      <c r="H221" s="52">
        <v>0</v>
      </c>
      <c r="I221" s="52">
        <v>0</v>
      </c>
    </row>
    <row r="222" spans="1:9" x14ac:dyDescent="0.15">
      <c r="A222" s="38">
        <f t="shared" si="6"/>
        <v>62</v>
      </c>
      <c r="B222" s="39" t="s">
        <v>209</v>
      </c>
      <c r="C222" s="39"/>
      <c r="D222" s="39"/>
      <c r="E222" s="39"/>
      <c r="F222" s="39"/>
      <c r="G222" s="49" t="s">
        <v>210</v>
      </c>
      <c r="H222" s="52">
        <v>75498550</v>
      </c>
      <c r="I222" s="52">
        <v>77100022</v>
      </c>
    </row>
    <row r="223" spans="1:9" x14ac:dyDescent="0.15">
      <c r="A223" s="38">
        <f t="shared" si="6"/>
        <v>63</v>
      </c>
      <c r="B223" s="39" t="s">
        <v>211</v>
      </c>
      <c r="C223" s="39"/>
      <c r="D223" s="39"/>
      <c r="E223" s="39"/>
      <c r="F223" s="39"/>
      <c r="G223" s="49"/>
      <c r="H223" s="52">
        <v>3500029020</v>
      </c>
      <c r="I223" s="52">
        <v>3171845263</v>
      </c>
    </row>
    <row r="224" spans="1:9" x14ac:dyDescent="0.15">
      <c r="A224" s="38">
        <f t="shared" si="6"/>
        <v>64</v>
      </c>
      <c r="B224" s="39" t="s">
        <v>212</v>
      </c>
      <c r="C224" s="39"/>
      <c r="D224" s="39"/>
      <c r="E224" s="39"/>
      <c r="F224" s="39"/>
      <c r="G224" s="49"/>
      <c r="H224" s="52">
        <v>302520374</v>
      </c>
      <c r="I224" s="52">
        <v>214512706</v>
      </c>
    </row>
    <row r="225" spans="1:9" x14ac:dyDescent="0.15">
      <c r="A225" s="38">
        <f t="shared" si="6"/>
        <v>65</v>
      </c>
      <c r="B225" s="39" t="s">
        <v>213</v>
      </c>
      <c r="C225" s="39"/>
      <c r="D225" s="39"/>
      <c r="E225" s="18" t="s">
        <v>214</v>
      </c>
      <c r="F225" s="39"/>
      <c r="G225" s="49"/>
      <c r="H225" s="51">
        <f>SUM(H216:H224)</f>
        <v>4817744868</v>
      </c>
      <c r="I225" s="51">
        <f>SUM(I216:I224)</f>
        <v>4338072965</v>
      </c>
    </row>
    <row r="226" spans="1:9" x14ac:dyDescent="0.15">
      <c r="A226" s="38">
        <f t="shared" si="6"/>
        <v>66</v>
      </c>
      <c r="B226" s="39" t="s">
        <v>215</v>
      </c>
      <c r="C226" s="39"/>
      <c r="D226" s="39"/>
      <c r="E226" s="18" t="s">
        <v>216</v>
      </c>
      <c r="F226" s="39"/>
      <c r="G226" s="49"/>
      <c r="H226" s="51">
        <f>H158+H166+H177+H214+H225</f>
        <v>23391584635</v>
      </c>
      <c r="I226" s="51">
        <f>I158+I166+I177+I214+I225</f>
        <v>21423147333</v>
      </c>
    </row>
    <row r="227" spans="1:9" x14ac:dyDescent="0.15">
      <c r="A227" s="33"/>
      <c r="B227" s="39"/>
      <c r="C227" s="39"/>
      <c r="D227" s="39"/>
      <c r="E227" s="39"/>
      <c r="F227" s="39"/>
      <c r="G227" s="39"/>
      <c r="H227" s="76">
        <f>H226-H121</f>
        <v>0</v>
      </c>
      <c r="I227" s="76">
        <f>I226-I121</f>
        <v>0</v>
      </c>
    </row>
    <row r="228" spans="1:9" x14ac:dyDescent="0.15">
      <c r="A228" s="41"/>
      <c r="I228" s="42"/>
    </row>
    <row r="229" spans="1:9" x14ac:dyDescent="0.15">
      <c r="A229" s="41"/>
      <c r="I229" s="42"/>
    </row>
    <row r="230" spans="1:9" x14ac:dyDescent="0.15">
      <c r="A230" s="41"/>
      <c r="I230" s="42"/>
    </row>
    <row r="231" spans="1:9" x14ac:dyDescent="0.15">
      <c r="A231" s="41"/>
      <c r="I231" s="42"/>
    </row>
    <row r="232" spans="1:9" x14ac:dyDescent="0.15">
      <c r="A232" s="77"/>
      <c r="I232" s="42"/>
    </row>
    <row r="233" spans="1:9" x14ac:dyDescent="0.15">
      <c r="A233" s="44"/>
      <c r="B233" s="45"/>
      <c r="C233" s="45"/>
      <c r="D233" s="45"/>
      <c r="E233" s="45"/>
      <c r="F233" s="45"/>
      <c r="G233" s="68"/>
      <c r="H233" s="45"/>
      <c r="I233" s="47"/>
    </row>
    <row r="235" spans="1:9" ht="12.75" x14ac:dyDescent="0.2">
      <c r="A235" s="14"/>
      <c r="B235" s="14"/>
      <c r="C235" s="14"/>
      <c r="F235" s="22"/>
      <c r="G235" s="22"/>
      <c r="H235" s="26" t="s">
        <v>18</v>
      </c>
    </row>
  </sheetData>
  <mergeCells count="28">
    <mergeCell ref="A78:I78"/>
    <mergeCell ref="A80:I80"/>
    <mergeCell ref="A8:I8"/>
    <mergeCell ref="A1:I1"/>
    <mergeCell ref="A2:I2"/>
    <mergeCell ref="A3:I3"/>
    <mergeCell ref="A4:I4"/>
    <mergeCell ref="A5:I5"/>
    <mergeCell ref="A6:I6"/>
    <mergeCell ref="A73:I73"/>
    <mergeCell ref="A74:I74"/>
    <mergeCell ref="A75:I75"/>
    <mergeCell ref="A76:I76"/>
    <mergeCell ref="A77:I77"/>
    <mergeCell ref="A125:I125"/>
    <mergeCell ref="A126:I126"/>
    <mergeCell ref="A127:I127"/>
    <mergeCell ref="A128:I128"/>
    <mergeCell ref="A129:I129"/>
    <mergeCell ref="A191:I191"/>
    <mergeCell ref="A192:I192"/>
    <mergeCell ref="A193:I193"/>
    <mergeCell ref="A195:I195"/>
    <mergeCell ref="A130:I130"/>
    <mergeCell ref="A132:I132"/>
    <mergeCell ref="A188:I188"/>
    <mergeCell ref="A189:I189"/>
    <mergeCell ref="A190:I190"/>
  </mergeCells>
  <phoneticPr fontId="0" type="noConversion"/>
  <printOptions horizontalCentered="1"/>
  <pageMargins left="0.72499999999999998" right="0.72499999999999998" top="0.5" bottom="0.25" header="0.5" footer="0.5"/>
  <pageSetup scale="90" fitToHeight="0" orientation="portrait" r:id="rId1"/>
  <headerFooter alignWithMargins="0">
    <oddHeader xml:space="preserve">&amp;C </oddHeader>
    <oddFooter>&amp;C20:10:13:51
Statement A
Page &amp;P of &amp;N</oddFooter>
  </headerFooter>
  <rowBreaks count="3" manualBreakCount="3">
    <brk id="72" max="16383" man="1"/>
    <brk id="124" max="16383" man="1"/>
    <brk id="18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C70AC3-E6E9-48CB-94BF-72C17A65C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7FD68C-A416-4F15-ACBF-CD0458BD8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BF48F5-665A-4E8C-B993-B668E9D628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 A</vt:lpstr>
      <vt:lpstr>DETAIL</vt:lpstr>
      <vt:lpstr>MPS_PAGES</vt:lpstr>
      <vt:lpstr>'Schedule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Network Services</dc:creator>
  <cp:keywords/>
  <dc:description/>
  <cp:lastModifiedBy>Lashley, Joy  (PUC)</cp:lastModifiedBy>
  <cp:revision/>
  <dcterms:created xsi:type="dcterms:W3CDTF">2000-01-31T20:24:59Z</dcterms:created>
  <dcterms:modified xsi:type="dcterms:W3CDTF">2022-05-18T15:03:17Z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