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10 Statement J, Schedule J-1/"/>
    </mc:Choice>
  </mc:AlternateContent>
  <xr:revisionPtr revIDLastSave="16" documentId="13_ncr:1_{08A9960E-E91A-41A5-AD67-D7444DD1CBAB}" xr6:coauthVersionLast="47" xr6:coauthVersionMax="47" xr10:uidLastSave="{5C28F0F2-73FF-4E3E-A281-17F68FCE6AF3}"/>
  <bookViews>
    <workbookView xWindow="7575" yWindow="195" windowWidth="14970" windowHeight="15405" xr2:uid="{00000000-000D-0000-FFFF-FFFF00000000}"/>
  </bookViews>
  <sheets>
    <sheet name="Summary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M30" i="1"/>
  <c r="M44" i="1"/>
  <c r="O28" i="1" l="1"/>
  <c r="O17" i="1"/>
  <c r="O38" i="1"/>
  <c r="O27" i="1"/>
  <c r="O39" i="1"/>
  <c r="O37" i="1"/>
  <c r="O55" i="1"/>
  <c r="O36" i="1"/>
  <c r="O25" i="1"/>
  <c r="O24" i="1"/>
  <c r="O42" i="1"/>
  <c r="O34" i="1"/>
  <c r="O23" i="1"/>
  <c r="O41" i="1"/>
  <c r="O33" i="1"/>
  <c r="O22" i="1"/>
  <c r="O26" i="1"/>
  <c r="O40" i="1"/>
  <c r="O32" i="1"/>
  <c r="O21" i="1"/>
  <c r="O88" i="1"/>
  <c r="O51" i="1"/>
  <c r="O90" i="1"/>
  <c r="O86" i="1"/>
  <c r="O54" i="1"/>
  <c r="O50" i="1"/>
  <c r="O52" i="1"/>
  <c r="O56" i="1"/>
  <c r="O46" i="1"/>
  <c r="O57" i="1"/>
  <c r="O48" i="1"/>
  <c r="O89" i="1"/>
  <c r="O91" i="1"/>
  <c r="O53" i="1"/>
  <c r="O92" i="1"/>
  <c r="O47" i="1"/>
  <c r="K19" i="1"/>
  <c r="K44" i="1"/>
  <c r="O35" i="1"/>
  <c r="O16" i="1"/>
  <c r="K30" i="1"/>
  <c r="O15" i="1"/>
  <c r="O30" i="1" l="1"/>
  <c r="O44" i="1"/>
  <c r="O49" i="1"/>
  <c r="K94" i="1"/>
  <c r="K96" i="1" s="1"/>
  <c r="M94" i="1"/>
  <c r="M96" i="1" s="1"/>
  <c r="O87" i="1"/>
  <c r="O94" i="1"/>
  <c r="G19" i="1"/>
  <c r="O19" i="1"/>
  <c r="G44" i="1"/>
  <c r="G30" i="1"/>
  <c r="G94" i="1"/>
  <c r="O96" i="1" l="1"/>
  <c r="G96" i="1"/>
</calcChain>
</file>

<file path=xl/sharedStrings.xml><?xml version="1.0" encoding="utf-8"?>
<sst xmlns="http://schemas.openxmlformats.org/spreadsheetml/2006/main" count="157" uniqueCount="116">
  <si>
    <t>RULE 20:10:13:87</t>
  </si>
  <si>
    <t>SCHEDULE J-1</t>
  </si>
  <si>
    <t>Expense Charged Other Than Prescribed Depreciation</t>
  </si>
  <si>
    <t>Test Year Ending December 31, 2021</t>
  </si>
  <si>
    <t>Utility: MidAmerican Energy Company</t>
  </si>
  <si>
    <t>12/2020 - 11/2021</t>
  </si>
  <si>
    <t>Total</t>
  </si>
  <si>
    <t>Depreciation</t>
  </si>
  <si>
    <t>Line</t>
  </si>
  <si>
    <t>Account</t>
  </si>
  <si>
    <t>Average Depreciable</t>
  </si>
  <si>
    <t>Calculated</t>
  </si>
  <si>
    <t>Charged to</t>
  </si>
  <si>
    <t>Description</t>
  </si>
  <si>
    <t>Plant Balance</t>
  </si>
  <si>
    <t>Rate</t>
  </si>
  <si>
    <t>Clearing</t>
  </si>
  <si>
    <t>Expense</t>
  </si>
  <si>
    <t>(a)</t>
  </si>
  <si>
    <t>(b)</t>
  </si>
  <si>
    <t>(c)</t>
  </si>
  <si>
    <t>(d)</t>
  </si>
  <si>
    <t>(e)</t>
  </si>
  <si>
    <t>(f)</t>
  </si>
  <si>
    <t>(g)</t>
  </si>
  <si>
    <t>(e) - (f)</t>
  </si>
  <si>
    <t>301.0</t>
  </si>
  <si>
    <t>Organization</t>
  </si>
  <si>
    <t>302.0</t>
  </si>
  <si>
    <t>Franchise and Consents</t>
  </si>
  <si>
    <t>303.0</t>
  </si>
  <si>
    <t>Miscellaneous Intangible Plant</t>
  </si>
  <si>
    <t>Intangible Plant, Gas  Total</t>
  </si>
  <si>
    <t>360.0</t>
  </si>
  <si>
    <t>Land</t>
  </si>
  <si>
    <t>361.0</t>
  </si>
  <si>
    <t>Structures and Improvements</t>
  </si>
  <si>
    <t>362.0</t>
  </si>
  <si>
    <t>Gas Holders</t>
  </si>
  <si>
    <t>363.0</t>
  </si>
  <si>
    <t>Purification Equipment</t>
  </si>
  <si>
    <t>363.1</t>
  </si>
  <si>
    <t>Liquefaction Equipment</t>
  </si>
  <si>
    <t>363.2</t>
  </si>
  <si>
    <t>Vaporizing Equipment</t>
  </si>
  <si>
    <t>363.3</t>
  </si>
  <si>
    <t>Compression Equipment</t>
  </si>
  <si>
    <t>363.5</t>
  </si>
  <si>
    <t>Other Equipment</t>
  </si>
  <si>
    <t>Other Storage Plant Total</t>
  </si>
  <si>
    <t>374.0</t>
  </si>
  <si>
    <t>374.1</t>
  </si>
  <si>
    <t>Land Rights</t>
  </si>
  <si>
    <t>375.0</t>
  </si>
  <si>
    <t>376.0</t>
  </si>
  <si>
    <t>Mains</t>
  </si>
  <si>
    <t>378.0</t>
  </si>
  <si>
    <t>District Regulator Stations</t>
  </si>
  <si>
    <t>379.0</t>
  </si>
  <si>
    <t>Town Border Stations</t>
  </si>
  <si>
    <t>379.1</t>
  </si>
  <si>
    <t>Gas Delivery Points</t>
  </si>
  <si>
    <t>380.0</t>
  </si>
  <si>
    <t>Services</t>
  </si>
  <si>
    <t>381.0</t>
  </si>
  <si>
    <t>Meters</t>
  </si>
  <si>
    <t>383.0</t>
  </si>
  <si>
    <t>Regulators</t>
  </si>
  <si>
    <t>385.0</t>
  </si>
  <si>
    <t>Industrial Meter Sets</t>
  </si>
  <si>
    <t>Distribution Plant, Gas Total</t>
  </si>
  <si>
    <t>389.0</t>
  </si>
  <si>
    <t>389.1</t>
  </si>
  <si>
    <t>390.0</t>
  </si>
  <si>
    <t>390.1</t>
  </si>
  <si>
    <t>Dist Leasehold Improvements</t>
  </si>
  <si>
    <t>391.0</t>
  </si>
  <si>
    <t>Office Furniture and Equipment</t>
  </si>
  <si>
    <t>391.1</t>
  </si>
  <si>
    <t>Dist Computer Equipment</t>
  </si>
  <si>
    <t>392.1</t>
  </si>
  <si>
    <t>Distribution Automobiles</t>
  </si>
  <si>
    <t>392.2</t>
  </si>
  <si>
    <t>Dist Light Trucks Class 2</t>
  </si>
  <si>
    <t>392.3</t>
  </si>
  <si>
    <t>Dist Light Trucks Class 3</t>
  </si>
  <si>
    <t>392.4</t>
  </si>
  <si>
    <t>Dist Heavy Trucks Class 4</t>
  </si>
  <si>
    <t>392.7</t>
  </si>
  <si>
    <t>Dist Heavy Trucks Class 7</t>
  </si>
  <si>
    <t>392.8</t>
  </si>
  <si>
    <t>Distribution Trailers</t>
  </si>
  <si>
    <t>20:10:13:87</t>
  </si>
  <si>
    <t>Schedule J-1</t>
  </si>
  <si>
    <t>Page 1 of 2</t>
  </si>
  <si>
    <t>12/2012 - 11/2013</t>
  </si>
  <si>
    <t>393.0</t>
  </si>
  <si>
    <t>Stores Equipment</t>
  </si>
  <si>
    <t>394.0</t>
  </si>
  <si>
    <t>Tools, Shop and Garage Equip</t>
  </si>
  <si>
    <t>395.0</t>
  </si>
  <si>
    <t>Laboratory Equipment</t>
  </si>
  <si>
    <t>396.9</t>
  </si>
  <si>
    <t>Dist Power Operated Equip</t>
  </si>
  <si>
    <t>397.0</t>
  </si>
  <si>
    <t>Communication Equipment</t>
  </si>
  <si>
    <t>Phone Equipment</t>
  </si>
  <si>
    <t>398.0</t>
  </si>
  <si>
    <t>Micsellaneous Equipment</t>
  </si>
  <si>
    <t>General Plant, Gas Total</t>
  </si>
  <si>
    <t>Total Gas</t>
  </si>
  <si>
    <t>Source - Per Books</t>
  </si>
  <si>
    <t>Page 2 of 2</t>
  </si>
  <si>
    <t>Docket No. NG22-___</t>
  </si>
  <si>
    <t>Individual Responsible: Aimee S. Rooney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</si>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</sst>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10" fontId="1" fillId="0" borderId="0" xfId="1" applyNumberFormat="1" applyFont="1"/>
    <xf numFmtId="4" fontId="1" fillId="0" borderId="2" xfId="0" applyNumberFormat="1" applyFont="1" applyBorder="1"/>
    <xf numFmtId="0" fontId="1" fillId="0" borderId="0" xfId="0" applyFont="1" applyAlignment="1">
      <alignment horizontal="left"/>
    </xf>
    <xf numFmtId="4" fontId="1" fillId="0" borderId="3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1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7"/>
  <sheetViews>
    <sheetView tabSelected="1" zoomScaleNormal="100" workbookViewId="0">
      <selection activeCell="A8" sqref="A8:O8"/>
    </sheetView>
  </sheetViews>
  <sheetFormatPr defaultColWidth="9.140625" defaultRowHeight="11.25" x14ac:dyDescent="0.2"/>
  <cols>
    <col min="1" max="1" width="3.85546875" style="1" bestFit="1" customWidth="1"/>
    <col min="2" max="2" width="0.85546875" style="1" customWidth="1"/>
    <col min="3" max="3" width="7.28515625" style="1" customWidth="1"/>
    <col min="4" max="4" width="0.85546875" style="1" customWidth="1"/>
    <col min="5" max="5" width="22.7109375" style="1" bestFit="1" customWidth="1"/>
    <col min="6" max="6" width="0.85546875" style="1" customWidth="1"/>
    <col min="7" max="7" width="15.7109375" style="1" bestFit="1" customWidth="1"/>
    <col min="8" max="8" width="0.85546875" style="1" customWidth="1"/>
    <col min="9" max="9" width="6.28515625" style="1" bestFit="1" customWidth="1"/>
    <col min="10" max="10" width="0.85546875" style="1" customWidth="1"/>
    <col min="11" max="11" width="10" style="1" bestFit="1" customWidth="1"/>
    <col min="12" max="12" width="0.85546875" style="1" customWidth="1"/>
    <col min="13" max="13" width="9.5703125" style="1" bestFit="1" customWidth="1"/>
    <col min="14" max="14" width="0.85546875" style="1" customWidth="1"/>
    <col min="15" max="15" width="10" style="8" bestFit="1" customWidth="1"/>
    <col min="16" max="16" width="9.140625" style="1"/>
    <col min="17" max="17" width="13.85546875" style="1" bestFit="1" customWidth="1"/>
    <col min="18" max="19" width="9.140625" style="1"/>
    <col min="20" max="20" width="16.42578125" style="1" bestFit="1" customWidth="1"/>
    <col min="21" max="21" width="15.42578125" style="1" bestFit="1" customWidth="1"/>
    <col min="22" max="16384" width="9.140625" style="1"/>
  </cols>
  <sheetData>
    <row r="1" spans="1:2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1" x14ac:dyDescent="0.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2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21" x14ac:dyDescent="0.2">
      <c r="A6" s="14" t="s">
        <v>113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8" spans="1:21" x14ac:dyDescent="0.2">
      <c r="A8" s="15" t="s">
        <v>114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2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21" x14ac:dyDescent="0.2">
      <c r="G10" s="7" t="s">
        <v>5</v>
      </c>
      <c r="K10" s="7" t="s">
        <v>6</v>
      </c>
      <c r="M10" s="7" t="s">
        <v>7</v>
      </c>
    </row>
    <row r="11" spans="1:21" x14ac:dyDescent="0.2">
      <c r="A11" s="1" t="s">
        <v>8</v>
      </c>
      <c r="E11" s="7" t="s">
        <v>9</v>
      </c>
      <c r="G11" s="7" t="s">
        <v>10</v>
      </c>
      <c r="I11" s="7"/>
      <c r="K11" s="7" t="s">
        <v>11</v>
      </c>
      <c r="M11" s="7" t="s">
        <v>12</v>
      </c>
      <c r="O11" s="2" t="s">
        <v>7</v>
      </c>
    </row>
    <row r="12" spans="1:21" x14ac:dyDescent="0.2">
      <c r="A12" s="4" t="s">
        <v>115</v>
      </c>
      <c r="C12" s="3" t="s">
        <v>9</v>
      </c>
      <c r="D12" s="4"/>
      <c r="E12" s="3" t="s">
        <v>13</v>
      </c>
      <c r="F12" s="4"/>
      <c r="G12" s="3" t="s">
        <v>14</v>
      </c>
      <c r="H12" s="4"/>
      <c r="I12" s="3" t="s">
        <v>15</v>
      </c>
      <c r="J12" s="4"/>
      <c r="K12" s="3" t="s">
        <v>7</v>
      </c>
      <c r="L12" s="4"/>
      <c r="M12" s="3" t="s">
        <v>16</v>
      </c>
      <c r="N12" s="4"/>
      <c r="O12" s="5" t="s">
        <v>17</v>
      </c>
    </row>
    <row r="13" spans="1:21" x14ac:dyDescent="0.2">
      <c r="C13" s="6" t="s">
        <v>18</v>
      </c>
      <c r="D13" s="7"/>
      <c r="E13" s="7" t="s">
        <v>19</v>
      </c>
      <c r="F13" s="7"/>
      <c r="G13" s="7" t="s">
        <v>20</v>
      </c>
      <c r="H13" s="7"/>
      <c r="I13" s="7" t="s">
        <v>21</v>
      </c>
      <c r="J13" s="7"/>
      <c r="K13" s="7" t="s">
        <v>22</v>
      </c>
      <c r="L13" s="7"/>
      <c r="M13" s="7" t="s">
        <v>23</v>
      </c>
      <c r="N13" s="7"/>
      <c r="O13" s="2" t="s">
        <v>24</v>
      </c>
    </row>
    <row r="14" spans="1:21" x14ac:dyDescent="0.2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2" t="s">
        <v>25</v>
      </c>
    </row>
    <row r="15" spans="1:21" x14ac:dyDescent="0.2">
      <c r="A15" s="13">
        <v>1</v>
      </c>
      <c r="C15" s="1" t="s">
        <v>26</v>
      </c>
      <c r="E15" s="1" t="s">
        <v>27</v>
      </c>
      <c r="G15" s="8">
        <v>0</v>
      </c>
      <c r="I15" s="9">
        <v>0</v>
      </c>
      <c r="K15" s="8">
        <v>0</v>
      </c>
      <c r="L15" s="8"/>
      <c r="M15" s="8">
        <v>0</v>
      </c>
      <c r="N15" s="8"/>
      <c r="O15" s="8">
        <f>K15-M15</f>
        <v>0</v>
      </c>
      <c r="Q15" s="8"/>
      <c r="T15" s="8"/>
      <c r="U15" s="8"/>
    </row>
    <row r="16" spans="1:21" x14ac:dyDescent="0.2">
      <c r="A16" s="13">
        <v>2</v>
      </c>
      <c r="C16" s="1" t="s">
        <v>28</v>
      </c>
      <c r="E16" s="1" t="s">
        <v>29</v>
      </c>
      <c r="G16" s="8">
        <v>293</v>
      </c>
      <c r="I16" s="9">
        <v>0</v>
      </c>
      <c r="K16" s="8">
        <v>0</v>
      </c>
      <c r="L16" s="8"/>
      <c r="M16" s="8">
        <v>0</v>
      </c>
      <c r="N16" s="8"/>
      <c r="O16" s="8">
        <f t="shared" ref="O16:O17" si="0">K16-M16</f>
        <v>0</v>
      </c>
      <c r="T16" s="8"/>
      <c r="U16" s="8"/>
    </row>
    <row r="17" spans="1:21" x14ac:dyDescent="0.2">
      <c r="A17" s="13">
        <v>3</v>
      </c>
      <c r="C17" s="1" t="s">
        <v>30</v>
      </c>
      <c r="E17" s="1" t="s">
        <v>31</v>
      </c>
      <c r="G17" s="8">
        <v>4824092.67</v>
      </c>
      <c r="I17" s="9">
        <v>8.5699999999999998E-2</v>
      </c>
      <c r="K17" s="8">
        <v>413185.45300199994</v>
      </c>
      <c r="L17" s="8"/>
      <c r="M17" s="8">
        <v>0</v>
      </c>
      <c r="N17" s="8"/>
      <c r="O17" s="8">
        <f t="shared" si="0"/>
        <v>413185.45300199994</v>
      </c>
      <c r="T17" s="8"/>
      <c r="U17" s="8"/>
    </row>
    <row r="18" spans="1:21" x14ac:dyDescent="0.2">
      <c r="A18" s="13">
        <v>5</v>
      </c>
      <c r="G18" s="10"/>
      <c r="I18" s="9"/>
      <c r="K18" s="10"/>
      <c r="L18" s="8"/>
      <c r="M18" s="10"/>
      <c r="N18" s="8"/>
      <c r="O18" s="10"/>
      <c r="T18" s="8"/>
      <c r="U18" s="8"/>
    </row>
    <row r="19" spans="1:21" x14ac:dyDescent="0.2">
      <c r="A19" s="13">
        <v>6</v>
      </c>
      <c r="C19" s="1" t="s">
        <v>32</v>
      </c>
      <c r="G19" s="8">
        <f>SUM(G15:G17)</f>
        <v>4824385.67</v>
      </c>
      <c r="I19" s="9"/>
      <c r="K19" s="8">
        <f>SUM(K15:K17)</f>
        <v>413185.45300199994</v>
      </c>
      <c r="L19" s="8"/>
      <c r="M19" s="8">
        <f>SUM(M15:M17)</f>
        <v>0</v>
      </c>
      <c r="N19" s="8"/>
      <c r="O19" s="8">
        <f>SUM(O15:O17)</f>
        <v>413185.45300199994</v>
      </c>
      <c r="T19" s="8"/>
      <c r="U19" s="8"/>
    </row>
    <row r="20" spans="1:21" x14ac:dyDescent="0.2">
      <c r="A20" s="13">
        <v>7</v>
      </c>
      <c r="G20" s="8"/>
      <c r="I20" s="9"/>
      <c r="K20" s="8"/>
      <c r="L20" s="8"/>
      <c r="M20" s="8"/>
      <c r="N20" s="8"/>
      <c r="T20" s="8"/>
      <c r="U20" s="8"/>
    </row>
    <row r="21" spans="1:21" x14ac:dyDescent="0.2">
      <c r="A21" s="13">
        <v>8</v>
      </c>
      <c r="C21" s="1" t="s">
        <v>33</v>
      </c>
      <c r="E21" s="1" t="s">
        <v>34</v>
      </c>
      <c r="G21" s="8">
        <v>25944.880000000001</v>
      </c>
      <c r="I21" s="9">
        <v>0</v>
      </c>
      <c r="K21" s="8">
        <v>0</v>
      </c>
      <c r="L21" s="8"/>
      <c r="M21" s="8">
        <v>0</v>
      </c>
      <c r="N21" s="8"/>
      <c r="O21" s="8">
        <f t="shared" ref="O21:O28" si="1">K21-M21</f>
        <v>0</v>
      </c>
      <c r="T21" s="8"/>
      <c r="U21" s="8"/>
    </row>
    <row r="22" spans="1:21" x14ac:dyDescent="0.2">
      <c r="A22" s="13">
        <v>9</v>
      </c>
      <c r="C22" s="1" t="s">
        <v>35</v>
      </c>
      <c r="E22" s="1" t="s">
        <v>36</v>
      </c>
      <c r="G22" s="8">
        <v>898338.88</v>
      </c>
      <c r="I22" s="9">
        <v>2.5000000000000001E-2</v>
      </c>
      <c r="K22" s="8">
        <v>22421.373984000002</v>
      </c>
      <c r="L22" s="8"/>
      <c r="M22" s="8">
        <v>0</v>
      </c>
      <c r="N22" s="8"/>
      <c r="O22" s="8">
        <f t="shared" si="1"/>
        <v>22421.373984000002</v>
      </c>
      <c r="T22" s="8"/>
      <c r="U22" s="8"/>
    </row>
    <row r="23" spans="1:21" x14ac:dyDescent="0.2">
      <c r="A23" s="13">
        <v>10</v>
      </c>
      <c r="C23" s="1" t="s">
        <v>37</v>
      </c>
      <c r="E23" s="1" t="s">
        <v>38</v>
      </c>
      <c r="G23" s="8">
        <v>1289057.19</v>
      </c>
      <c r="I23" s="9">
        <v>8.8000000000000005E-3</v>
      </c>
      <c r="K23" s="8">
        <v>11408.099832</v>
      </c>
      <c r="L23" s="8"/>
      <c r="M23" s="8">
        <v>0</v>
      </c>
      <c r="N23" s="8"/>
      <c r="O23" s="8">
        <f t="shared" si="1"/>
        <v>11408.099832</v>
      </c>
      <c r="T23" s="8"/>
      <c r="U23" s="8"/>
    </row>
    <row r="24" spans="1:21" x14ac:dyDescent="0.2">
      <c r="A24" s="13">
        <v>11</v>
      </c>
      <c r="C24" s="1" t="s">
        <v>39</v>
      </c>
      <c r="E24" s="1" t="s">
        <v>40</v>
      </c>
      <c r="G24" s="8">
        <v>403170.32</v>
      </c>
      <c r="I24" s="9">
        <v>2.0199999999999999E-2</v>
      </c>
      <c r="K24" s="8">
        <v>8162.2023840000002</v>
      </c>
      <c r="L24" s="8"/>
      <c r="M24" s="8">
        <v>0</v>
      </c>
      <c r="N24" s="8"/>
      <c r="O24" s="8">
        <f t="shared" si="1"/>
        <v>8162.2023840000002</v>
      </c>
      <c r="T24" s="8"/>
      <c r="U24" s="8"/>
    </row>
    <row r="25" spans="1:21" x14ac:dyDescent="0.2">
      <c r="A25" s="13">
        <v>12</v>
      </c>
      <c r="C25" s="1" t="s">
        <v>41</v>
      </c>
      <c r="E25" s="1" t="s">
        <v>42</v>
      </c>
      <c r="G25" s="8">
        <v>771813.81</v>
      </c>
      <c r="I25" s="9">
        <v>1.8599999999999998E-2</v>
      </c>
      <c r="K25" s="8">
        <v>14317.419312</v>
      </c>
      <c r="L25" s="8"/>
      <c r="M25" s="8">
        <v>0</v>
      </c>
      <c r="N25" s="8"/>
      <c r="O25" s="8">
        <f t="shared" si="1"/>
        <v>14317.419312</v>
      </c>
      <c r="Q25" s="8"/>
      <c r="T25" s="8"/>
      <c r="U25" s="8"/>
    </row>
    <row r="26" spans="1:21" x14ac:dyDescent="0.2">
      <c r="A26" s="13">
        <v>13</v>
      </c>
      <c r="C26" s="1" t="s">
        <v>43</v>
      </c>
      <c r="E26" s="1" t="s">
        <v>44</v>
      </c>
      <c r="G26" s="8">
        <v>259967.69</v>
      </c>
      <c r="I26" s="9">
        <v>2.24E-2</v>
      </c>
      <c r="K26" s="8">
        <v>5820.9425280000005</v>
      </c>
      <c r="L26" s="8"/>
      <c r="M26" s="8">
        <v>0</v>
      </c>
      <c r="N26" s="8"/>
      <c r="O26" s="8">
        <f t="shared" si="1"/>
        <v>5820.9425280000005</v>
      </c>
      <c r="T26" s="8"/>
      <c r="U26" s="8"/>
    </row>
    <row r="27" spans="1:21" x14ac:dyDescent="0.2">
      <c r="A27" s="13">
        <v>14</v>
      </c>
      <c r="C27" s="1" t="s">
        <v>45</v>
      </c>
      <c r="E27" s="1" t="s">
        <v>46</v>
      </c>
      <c r="G27" s="8">
        <v>322064.83</v>
      </c>
      <c r="I27" s="9">
        <v>2.1999999999999999E-2</v>
      </c>
      <c r="K27" s="8">
        <v>7094.1644639999995</v>
      </c>
      <c r="L27" s="8"/>
      <c r="M27" s="8">
        <v>0</v>
      </c>
      <c r="N27" s="8"/>
      <c r="O27" s="8">
        <f t="shared" si="1"/>
        <v>7094.1644639999995</v>
      </c>
      <c r="T27" s="8"/>
      <c r="U27" s="8"/>
    </row>
    <row r="28" spans="1:21" x14ac:dyDescent="0.2">
      <c r="A28" s="13">
        <v>15</v>
      </c>
      <c r="C28" s="1" t="s">
        <v>47</v>
      </c>
      <c r="E28" s="1" t="s">
        <v>48</v>
      </c>
      <c r="G28" s="8">
        <v>1898617.9500000002</v>
      </c>
      <c r="I28" s="9">
        <v>2.47E-2</v>
      </c>
      <c r="K28" s="8">
        <v>46889.299223999995</v>
      </c>
      <c r="L28" s="8"/>
      <c r="M28" s="8">
        <v>0</v>
      </c>
      <c r="N28" s="8"/>
      <c r="O28" s="8">
        <f t="shared" si="1"/>
        <v>46889.299223999995</v>
      </c>
      <c r="T28" s="8"/>
      <c r="U28" s="8"/>
    </row>
    <row r="29" spans="1:21" x14ac:dyDescent="0.2">
      <c r="A29" s="13">
        <v>16</v>
      </c>
      <c r="G29" s="10"/>
      <c r="I29" s="9"/>
      <c r="K29" s="10"/>
      <c r="L29" s="8"/>
      <c r="M29" s="10"/>
      <c r="N29" s="8"/>
      <c r="O29" s="10"/>
      <c r="T29" s="8"/>
      <c r="U29" s="8"/>
    </row>
    <row r="30" spans="1:21" x14ac:dyDescent="0.2">
      <c r="A30" s="13">
        <v>17</v>
      </c>
      <c r="C30" s="1" t="s">
        <v>49</v>
      </c>
      <c r="G30" s="8">
        <f>SUM(G21:G28)</f>
        <v>5868975.5500000007</v>
      </c>
      <c r="I30" s="9"/>
      <c r="K30" s="8">
        <f>SUM(K21:K28)</f>
        <v>116113.501728</v>
      </c>
      <c r="L30" s="8"/>
      <c r="M30" s="8">
        <f>SUM(M21:M28)</f>
        <v>0</v>
      </c>
      <c r="N30" s="8"/>
      <c r="O30" s="8">
        <f>SUM(O21:O28)</f>
        <v>116113.501728</v>
      </c>
      <c r="T30" s="8"/>
      <c r="U30" s="8"/>
    </row>
    <row r="31" spans="1:21" x14ac:dyDescent="0.2">
      <c r="A31" s="13">
        <v>18</v>
      </c>
      <c r="G31" s="8"/>
      <c r="I31" s="9"/>
      <c r="K31" s="8"/>
      <c r="L31" s="8"/>
      <c r="M31" s="8"/>
      <c r="N31" s="8"/>
      <c r="Q31" s="8"/>
      <c r="T31" s="8"/>
      <c r="U31" s="8"/>
    </row>
    <row r="32" spans="1:21" x14ac:dyDescent="0.2">
      <c r="A32" s="13">
        <v>19</v>
      </c>
      <c r="C32" s="1" t="s">
        <v>50</v>
      </c>
      <c r="E32" s="1" t="s">
        <v>34</v>
      </c>
      <c r="G32" s="8">
        <v>13211.36</v>
      </c>
      <c r="I32" s="9">
        <v>0</v>
      </c>
      <c r="K32" s="8">
        <v>0</v>
      </c>
      <c r="L32" s="8"/>
      <c r="M32" s="8">
        <v>0</v>
      </c>
      <c r="N32" s="8"/>
      <c r="O32" s="8">
        <f t="shared" ref="O32:O42" si="2">K32-M32</f>
        <v>0</v>
      </c>
      <c r="T32" s="8"/>
      <c r="U32" s="8"/>
    </row>
    <row r="33" spans="1:21" x14ac:dyDescent="0.2">
      <c r="A33" s="13">
        <v>20</v>
      </c>
      <c r="C33" s="1" t="s">
        <v>51</v>
      </c>
      <c r="E33" s="1" t="s">
        <v>52</v>
      </c>
      <c r="G33" s="8">
        <v>353800.26999999996</v>
      </c>
      <c r="I33" s="9">
        <v>1.2500000000000001E-2</v>
      </c>
      <c r="K33" s="8">
        <v>4428.6819909999995</v>
      </c>
      <c r="L33" s="8"/>
      <c r="M33" s="8">
        <v>0</v>
      </c>
      <c r="N33" s="8"/>
      <c r="O33" s="8">
        <f t="shared" si="2"/>
        <v>4428.6819909999995</v>
      </c>
      <c r="T33" s="8"/>
      <c r="U33" s="8"/>
    </row>
    <row r="34" spans="1:21" x14ac:dyDescent="0.2">
      <c r="A34" s="13">
        <v>21</v>
      </c>
      <c r="C34" s="1" t="s">
        <v>53</v>
      </c>
      <c r="E34" s="1" t="s">
        <v>36</v>
      </c>
      <c r="G34" s="8">
        <v>59953.310000000005</v>
      </c>
      <c r="I34" s="9">
        <v>1.54E-2</v>
      </c>
      <c r="K34" s="8">
        <v>925.27135499999997</v>
      </c>
      <c r="L34" s="8"/>
      <c r="M34" s="8">
        <v>0</v>
      </c>
      <c r="N34" s="8"/>
      <c r="O34" s="8">
        <f t="shared" si="2"/>
        <v>925.27135499999997</v>
      </c>
      <c r="T34" s="8"/>
      <c r="U34" s="8"/>
    </row>
    <row r="35" spans="1:21" x14ac:dyDescent="0.2">
      <c r="A35" s="13">
        <v>22</v>
      </c>
      <c r="C35" s="1" t="s">
        <v>54</v>
      </c>
      <c r="E35" s="1" t="s">
        <v>55</v>
      </c>
      <c r="G35" s="8">
        <v>97148285.359999999</v>
      </c>
      <c r="I35" s="9">
        <v>2.0500000000000001E-2</v>
      </c>
      <c r="K35" s="8">
        <v>1994206.191848</v>
      </c>
      <c r="L35" s="8"/>
      <c r="M35" s="8">
        <v>0</v>
      </c>
      <c r="N35" s="8"/>
      <c r="O35" s="8">
        <f t="shared" si="2"/>
        <v>1994206.191848</v>
      </c>
      <c r="T35" s="8"/>
      <c r="U35" s="8"/>
    </row>
    <row r="36" spans="1:21" x14ac:dyDescent="0.2">
      <c r="A36" s="13">
        <v>23</v>
      </c>
      <c r="C36" s="1" t="s">
        <v>56</v>
      </c>
      <c r="E36" s="1" t="s">
        <v>57</v>
      </c>
      <c r="G36" s="8">
        <v>3589051.7800000003</v>
      </c>
      <c r="I36" s="9">
        <v>3.0800000000000001E-2</v>
      </c>
      <c r="K36" s="8">
        <v>110695.528588</v>
      </c>
      <c r="L36" s="8"/>
      <c r="M36" s="8">
        <v>0</v>
      </c>
      <c r="N36" s="8"/>
      <c r="O36" s="8">
        <f t="shared" si="2"/>
        <v>110695.528588</v>
      </c>
      <c r="T36" s="8"/>
      <c r="U36" s="8"/>
    </row>
    <row r="37" spans="1:21" x14ac:dyDescent="0.2">
      <c r="A37" s="13">
        <v>24</v>
      </c>
      <c r="C37" s="1" t="s">
        <v>58</v>
      </c>
      <c r="E37" s="1" t="s">
        <v>59</v>
      </c>
      <c r="G37" s="8">
        <v>1734933.79</v>
      </c>
      <c r="I37" s="9">
        <v>2.87E-2</v>
      </c>
      <c r="K37" s="8">
        <v>49735.485149000007</v>
      </c>
      <c r="L37" s="8"/>
      <c r="M37" s="8">
        <v>0</v>
      </c>
      <c r="N37" s="8"/>
      <c r="O37" s="8">
        <f t="shared" si="2"/>
        <v>49735.485149000007</v>
      </c>
      <c r="Q37" s="8"/>
      <c r="T37" s="8"/>
      <c r="U37" s="8"/>
    </row>
    <row r="38" spans="1:21" x14ac:dyDescent="0.2">
      <c r="A38" s="13">
        <v>25</v>
      </c>
      <c r="C38" s="1" t="s">
        <v>60</v>
      </c>
      <c r="E38" s="1" t="s">
        <v>61</v>
      </c>
      <c r="G38" s="8">
        <v>30924.720000000001</v>
      </c>
      <c r="I38" s="9">
        <v>0</v>
      </c>
      <c r="K38" s="8">
        <v>0</v>
      </c>
      <c r="L38" s="8"/>
      <c r="M38" s="8">
        <v>0</v>
      </c>
      <c r="N38" s="8"/>
      <c r="O38" s="8">
        <f t="shared" si="2"/>
        <v>0</v>
      </c>
      <c r="Q38" s="8"/>
      <c r="T38" s="8"/>
      <c r="U38" s="8"/>
    </row>
    <row r="39" spans="1:21" x14ac:dyDescent="0.2">
      <c r="A39" s="13">
        <v>26</v>
      </c>
      <c r="C39" s="1" t="s">
        <v>62</v>
      </c>
      <c r="E39" s="1" t="s">
        <v>63</v>
      </c>
      <c r="G39" s="8">
        <v>77577025.24000001</v>
      </c>
      <c r="I39" s="9">
        <v>3.2800000000000003E-2</v>
      </c>
      <c r="K39" s="8">
        <v>2541550.91</v>
      </c>
      <c r="L39" s="8"/>
      <c r="M39" s="8">
        <v>0</v>
      </c>
      <c r="N39" s="8"/>
      <c r="O39" s="8">
        <f t="shared" si="2"/>
        <v>2541550.91</v>
      </c>
      <c r="Q39" s="8"/>
      <c r="T39" s="8"/>
      <c r="U39" s="8"/>
    </row>
    <row r="40" spans="1:21" x14ac:dyDescent="0.2">
      <c r="A40" s="13">
        <v>27</v>
      </c>
      <c r="C40" s="1" t="s">
        <v>64</v>
      </c>
      <c r="E40" s="1" t="s">
        <v>65</v>
      </c>
      <c r="G40" s="8">
        <v>30778447.039999999</v>
      </c>
      <c r="I40" s="9">
        <v>3.3700000000000001E-2</v>
      </c>
      <c r="K40" s="8">
        <v>1036841.02731</v>
      </c>
      <c r="L40" s="8"/>
      <c r="M40" s="8">
        <v>0</v>
      </c>
      <c r="N40" s="8"/>
      <c r="O40" s="8">
        <f t="shared" si="2"/>
        <v>1036841.02731</v>
      </c>
      <c r="Q40" s="8"/>
      <c r="T40" s="8"/>
      <c r="U40" s="8"/>
    </row>
    <row r="41" spans="1:21" x14ac:dyDescent="0.2">
      <c r="A41" s="13">
        <v>28</v>
      </c>
      <c r="C41" s="1" t="s">
        <v>66</v>
      </c>
      <c r="E41" s="1" t="s">
        <v>67</v>
      </c>
      <c r="G41" s="8">
        <v>4977562.53</v>
      </c>
      <c r="I41" s="9">
        <v>1.6299999999999999E-2</v>
      </c>
      <c r="K41" s="8">
        <v>81237.479850999996</v>
      </c>
      <c r="L41" s="8"/>
      <c r="M41" s="8">
        <v>0</v>
      </c>
      <c r="N41" s="8"/>
      <c r="O41" s="8">
        <f t="shared" si="2"/>
        <v>81237.479850999996</v>
      </c>
      <c r="Q41" s="8"/>
      <c r="T41" s="8"/>
      <c r="U41" s="8"/>
    </row>
    <row r="42" spans="1:21" x14ac:dyDescent="0.2">
      <c r="A42" s="13">
        <v>29</v>
      </c>
      <c r="C42" s="1" t="s">
        <v>68</v>
      </c>
      <c r="E42" s="1" t="s">
        <v>69</v>
      </c>
      <c r="G42" s="8">
        <v>348150.67000000004</v>
      </c>
      <c r="I42" s="9">
        <v>1.2500000000000001E-2</v>
      </c>
      <c r="K42" s="8">
        <v>4352.2212669999999</v>
      </c>
      <c r="L42" s="8"/>
      <c r="M42" s="8">
        <v>0</v>
      </c>
      <c r="N42" s="8"/>
      <c r="O42" s="8">
        <f t="shared" si="2"/>
        <v>4352.2212669999999</v>
      </c>
      <c r="Q42" s="8"/>
      <c r="T42" s="8"/>
      <c r="U42" s="8"/>
    </row>
    <row r="43" spans="1:21" x14ac:dyDescent="0.2">
      <c r="A43" s="13">
        <v>30</v>
      </c>
      <c r="G43" s="10"/>
      <c r="I43" s="9"/>
      <c r="K43" s="10"/>
      <c r="L43" s="8"/>
      <c r="M43" s="10"/>
      <c r="N43" s="8"/>
      <c r="O43" s="10"/>
      <c r="Q43" s="8"/>
      <c r="T43" s="8"/>
      <c r="U43" s="8"/>
    </row>
    <row r="44" spans="1:21" x14ac:dyDescent="0.2">
      <c r="A44" s="13">
        <v>31</v>
      </c>
      <c r="C44" s="1" t="s">
        <v>70</v>
      </c>
      <c r="G44" s="8">
        <f>SUM(G32:G42)</f>
        <v>216611346.06999999</v>
      </c>
      <c r="I44" s="9"/>
      <c r="K44" s="8">
        <f>SUM(K32:K42)</f>
        <v>5823972.797359</v>
      </c>
      <c r="L44" s="8"/>
      <c r="M44" s="8">
        <f>SUM(M32:M42)</f>
        <v>0</v>
      </c>
      <c r="N44" s="8"/>
      <c r="O44" s="8">
        <f>SUM(O32:O42)</f>
        <v>5823972.797359</v>
      </c>
      <c r="Q44" s="8"/>
      <c r="T44" s="8"/>
      <c r="U44" s="8"/>
    </row>
    <row r="45" spans="1:21" x14ac:dyDescent="0.2">
      <c r="A45" s="13">
        <v>32</v>
      </c>
      <c r="G45" s="8"/>
      <c r="I45" s="9"/>
      <c r="K45" s="8"/>
      <c r="L45" s="8"/>
      <c r="M45" s="8"/>
      <c r="N45" s="8"/>
      <c r="Q45" s="8"/>
      <c r="T45" s="8"/>
      <c r="U45" s="8"/>
    </row>
    <row r="46" spans="1:21" x14ac:dyDescent="0.2">
      <c r="A46" s="13">
        <v>33</v>
      </c>
      <c r="C46" s="1" t="s">
        <v>71</v>
      </c>
      <c r="E46" s="1" t="s">
        <v>34</v>
      </c>
      <c r="G46" s="8">
        <v>53747.16</v>
      </c>
      <c r="I46" s="9">
        <v>0</v>
      </c>
      <c r="K46" s="8">
        <v>0</v>
      </c>
      <c r="L46" s="8"/>
      <c r="M46" s="8">
        <v>0</v>
      </c>
      <c r="N46" s="8"/>
      <c r="O46" s="8">
        <f t="shared" ref="O46:O57" si="3">K46-M46</f>
        <v>0</v>
      </c>
      <c r="Q46" s="8"/>
      <c r="T46" s="8"/>
      <c r="U46" s="8"/>
    </row>
    <row r="47" spans="1:21" x14ac:dyDescent="0.2">
      <c r="A47" s="13">
        <v>34</v>
      </c>
      <c r="C47" s="1" t="s">
        <v>72</v>
      </c>
      <c r="E47" s="1" t="s">
        <v>52</v>
      </c>
      <c r="G47" s="8">
        <v>0</v>
      </c>
      <c r="I47" s="9">
        <v>0</v>
      </c>
      <c r="K47" s="8">
        <v>0</v>
      </c>
      <c r="L47" s="8"/>
      <c r="M47" s="8">
        <v>0</v>
      </c>
      <c r="N47" s="8"/>
      <c r="O47" s="8">
        <f t="shared" si="3"/>
        <v>0</v>
      </c>
      <c r="Q47" s="8"/>
      <c r="T47" s="8"/>
      <c r="U47" s="8"/>
    </row>
    <row r="48" spans="1:21" x14ac:dyDescent="0.2">
      <c r="A48" s="13">
        <v>35</v>
      </c>
      <c r="C48" s="1" t="s">
        <v>73</v>
      </c>
      <c r="E48" s="1" t="s">
        <v>36</v>
      </c>
      <c r="G48" s="8">
        <v>9986371.6400000006</v>
      </c>
      <c r="I48" s="9">
        <v>1.95E-2</v>
      </c>
      <c r="K48" s="8">
        <v>194522.71005000002</v>
      </c>
      <c r="L48" s="8"/>
      <c r="M48" s="8">
        <v>0</v>
      </c>
      <c r="N48" s="8"/>
      <c r="O48" s="8">
        <f t="shared" si="3"/>
        <v>194522.71005000002</v>
      </c>
      <c r="Q48" s="8"/>
      <c r="T48" s="8"/>
      <c r="U48" s="8"/>
    </row>
    <row r="49" spans="1:21" x14ac:dyDescent="0.2">
      <c r="A49" s="13">
        <v>36</v>
      </c>
      <c r="C49" s="1" t="s">
        <v>74</v>
      </c>
      <c r="E49" s="1" t="s">
        <v>75</v>
      </c>
      <c r="G49" s="8">
        <v>220171.15999999997</v>
      </c>
      <c r="I49" s="9">
        <v>6.1999999999999998E-3</v>
      </c>
      <c r="K49" s="8">
        <v>1359.72</v>
      </c>
      <c r="L49" s="8"/>
      <c r="M49" s="8">
        <v>0</v>
      </c>
      <c r="N49" s="8"/>
      <c r="O49" s="8">
        <f t="shared" si="3"/>
        <v>1359.72</v>
      </c>
      <c r="Q49" s="8"/>
      <c r="T49" s="8"/>
      <c r="U49" s="8"/>
    </row>
    <row r="50" spans="1:21" x14ac:dyDescent="0.2">
      <c r="A50" s="13">
        <v>37</v>
      </c>
      <c r="C50" s="1" t="s">
        <v>76</v>
      </c>
      <c r="E50" s="1" t="s">
        <v>77</v>
      </c>
      <c r="G50" s="8">
        <v>765630.71000000008</v>
      </c>
      <c r="I50" s="9">
        <v>9.9099999999999994E-2</v>
      </c>
      <c r="K50" s="8">
        <v>75847.964794</v>
      </c>
      <c r="L50" s="8"/>
      <c r="M50" s="8">
        <v>0</v>
      </c>
      <c r="N50" s="8"/>
      <c r="O50" s="8">
        <f t="shared" si="3"/>
        <v>75847.964794</v>
      </c>
      <c r="Q50" s="8"/>
      <c r="T50" s="8"/>
      <c r="U50" s="8"/>
    </row>
    <row r="51" spans="1:21" x14ac:dyDescent="0.2">
      <c r="A51" s="13">
        <v>38</v>
      </c>
      <c r="C51" s="1" t="s">
        <v>78</v>
      </c>
      <c r="E51" s="1" t="s">
        <v>79</v>
      </c>
      <c r="G51" s="8">
        <v>1596511.96</v>
      </c>
      <c r="I51" s="9">
        <v>0.1978</v>
      </c>
      <c r="K51" s="8">
        <v>315814.33029799996</v>
      </c>
      <c r="L51" s="8"/>
      <c r="M51" s="8">
        <v>24890.083328000001</v>
      </c>
      <c r="N51" s="8"/>
      <c r="O51" s="8">
        <f t="shared" si="3"/>
        <v>290924.24696999998</v>
      </c>
      <c r="Q51" s="8"/>
      <c r="T51" s="8"/>
      <c r="U51" s="8"/>
    </row>
    <row r="52" spans="1:21" x14ac:dyDescent="0.2">
      <c r="A52" s="13">
        <v>39</v>
      </c>
      <c r="C52" s="1" t="s">
        <v>80</v>
      </c>
      <c r="E52" s="1" t="s">
        <v>81</v>
      </c>
      <c r="G52" s="8">
        <v>25258.510000000002</v>
      </c>
      <c r="I52" s="9">
        <v>4.5999999999999999E-3</v>
      </c>
      <c r="K52" s="8">
        <v>116.528313</v>
      </c>
      <c r="L52" s="8"/>
      <c r="M52" s="8">
        <v>116.528313</v>
      </c>
      <c r="N52" s="8"/>
      <c r="O52" s="8">
        <f t="shared" si="3"/>
        <v>0</v>
      </c>
      <c r="Q52" s="8"/>
      <c r="T52" s="8"/>
      <c r="U52" s="8"/>
    </row>
    <row r="53" spans="1:21" x14ac:dyDescent="0.2">
      <c r="A53" s="13">
        <v>40</v>
      </c>
      <c r="C53" s="1" t="s">
        <v>82</v>
      </c>
      <c r="E53" s="1" t="s">
        <v>83</v>
      </c>
      <c r="G53" s="8">
        <v>438439.21</v>
      </c>
      <c r="I53" s="9">
        <v>7.22E-2</v>
      </c>
      <c r="K53" s="8">
        <v>31637.779327999997</v>
      </c>
      <c r="L53" s="8"/>
      <c r="M53" s="8">
        <v>31637.779327999997</v>
      </c>
      <c r="N53" s="8"/>
      <c r="O53" s="8">
        <f t="shared" si="3"/>
        <v>0</v>
      </c>
      <c r="Q53" s="8"/>
      <c r="T53" s="8"/>
      <c r="U53" s="8"/>
    </row>
    <row r="54" spans="1:21" x14ac:dyDescent="0.2">
      <c r="A54" s="13">
        <v>41</v>
      </c>
      <c r="C54" s="1" t="s">
        <v>84</v>
      </c>
      <c r="E54" s="1" t="s">
        <v>85</v>
      </c>
      <c r="G54" s="8">
        <v>1683428.17</v>
      </c>
      <c r="I54" s="9">
        <v>5.4399999999999997E-2</v>
      </c>
      <c r="K54" s="8">
        <v>91591.194323999996</v>
      </c>
      <c r="L54" s="8"/>
      <c r="M54" s="8">
        <v>91591.194323999996</v>
      </c>
      <c r="N54" s="8"/>
      <c r="O54" s="8">
        <f t="shared" si="3"/>
        <v>0</v>
      </c>
      <c r="Q54" s="8"/>
      <c r="T54" s="8"/>
      <c r="U54" s="8"/>
    </row>
    <row r="55" spans="1:21" x14ac:dyDescent="0.2">
      <c r="A55" s="13">
        <v>42</v>
      </c>
      <c r="C55" s="1" t="s">
        <v>86</v>
      </c>
      <c r="E55" s="1" t="s">
        <v>87</v>
      </c>
      <c r="G55" s="8">
        <v>619245.09</v>
      </c>
      <c r="I55" s="9">
        <v>4.9700000000000001E-2</v>
      </c>
      <c r="K55" s="8">
        <v>30796.757863999999</v>
      </c>
      <c r="L55" s="8"/>
      <c r="M55" s="8">
        <v>30796.757863999999</v>
      </c>
      <c r="N55" s="8"/>
      <c r="O55" s="8">
        <f t="shared" si="3"/>
        <v>0</v>
      </c>
      <c r="Q55" s="8"/>
      <c r="T55" s="8"/>
      <c r="U55" s="8"/>
    </row>
    <row r="56" spans="1:21" x14ac:dyDescent="0.2">
      <c r="A56" s="13">
        <v>43</v>
      </c>
      <c r="C56" s="1" t="s">
        <v>88</v>
      </c>
      <c r="E56" s="1" t="s">
        <v>89</v>
      </c>
      <c r="G56" s="8">
        <v>2603856.09</v>
      </c>
      <c r="I56" s="9">
        <v>4.87E-2</v>
      </c>
      <c r="K56" s="8">
        <v>126836.12218400001</v>
      </c>
      <c r="L56" s="8"/>
      <c r="M56" s="8">
        <v>126836.12218400001</v>
      </c>
      <c r="N56" s="8"/>
      <c r="O56" s="8">
        <f t="shared" si="3"/>
        <v>0</v>
      </c>
      <c r="Q56" s="8"/>
      <c r="T56" s="8"/>
      <c r="U56" s="8"/>
    </row>
    <row r="57" spans="1:21" x14ac:dyDescent="0.2">
      <c r="A57" s="13">
        <v>44</v>
      </c>
      <c r="C57" s="1" t="s">
        <v>90</v>
      </c>
      <c r="E57" s="1" t="s">
        <v>91</v>
      </c>
      <c r="G57" s="8">
        <v>389913.24</v>
      </c>
      <c r="I57" s="9">
        <v>4.6699999999999998E-2</v>
      </c>
      <c r="K57" s="8">
        <v>18192.738066000002</v>
      </c>
      <c r="L57" s="8"/>
      <c r="M57" s="8">
        <v>18192.738066000002</v>
      </c>
      <c r="N57" s="8"/>
      <c r="O57" s="8">
        <f t="shared" si="3"/>
        <v>0</v>
      </c>
      <c r="Q57" s="8"/>
      <c r="T57" s="8"/>
      <c r="U57" s="8"/>
    </row>
    <row r="58" spans="1:21" x14ac:dyDescent="0.2">
      <c r="G58" s="8"/>
      <c r="I58" s="9"/>
      <c r="K58" s="8"/>
      <c r="L58" s="8"/>
      <c r="M58" s="8"/>
      <c r="N58" s="8"/>
      <c r="Q58" s="8"/>
      <c r="T58" s="8"/>
      <c r="U58" s="8"/>
    </row>
    <row r="59" spans="1:21" x14ac:dyDescent="0.2">
      <c r="G59" s="8"/>
      <c r="I59" s="9"/>
      <c r="K59" s="8"/>
      <c r="L59" s="8"/>
      <c r="M59" s="8"/>
      <c r="N59" s="8"/>
      <c r="Q59" s="8"/>
      <c r="T59" s="8"/>
      <c r="U59" s="8"/>
    </row>
    <row r="60" spans="1:21" x14ac:dyDescent="0.2">
      <c r="G60" s="8"/>
      <c r="I60" s="9"/>
      <c r="K60" s="8"/>
      <c r="L60" s="8"/>
      <c r="M60" s="8"/>
      <c r="N60" s="8"/>
      <c r="Q60" s="8"/>
      <c r="T60" s="8"/>
      <c r="U60" s="8"/>
    </row>
    <row r="61" spans="1:21" x14ac:dyDescent="0.2">
      <c r="G61" s="8"/>
      <c r="I61" s="9"/>
      <c r="K61" s="8"/>
      <c r="L61" s="8"/>
      <c r="M61" s="8"/>
      <c r="N61" s="8"/>
      <c r="Q61" s="8"/>
      <c r="T61" s="8"/>
      <c r="U61" s="8"/>
    </row>
    <row r="62" spans="1:21" x14ac:dyDescent="0.2">
      <c r="G62" s="8"/>
      <c r="I62" s="9"/>
      <c r="K62" s="8"/>
      <c r="L62" s="8"/>
      <c r="M62" s="8"/>
      <c r="N62" s="8"/>
      <c r="Q62" s="8"/>
      <c r="T62" s="8"/>
      <c r="U62" s="8"/>
    </row>
    <row r="63" spans="1:21" x14ac:dyDescent="0.2">
      <c r="G63" s="8"/>
      <c r="I63" s="9"/>
      <c r="K63" s="8"/>
      <c r="L63" s="8"/>
      <c r="M63" s="8"/>
      <c r="N63" s="8"/>
      <c r="Q63" s="8"/>
      <c r="T63" s="8"/>
      <c r="U63" s="8"/>
    </row>
    <row r="64" spans="1:21" x14ac:dyDescent="0.2">
      <c r="G64" s="8"/>
      <c r="I64" s="9"/>
      <c r="K64" s="8"/>
      <c r="L64" s="8"/>
      <c r="M64" s="8"/>
      <c r="N64" s="8"/>
      <c r="Q64" s="8"/>
      <c r="T64" s="8"/>
      <c r="U64" s="8"/>
    </row>
    <row r="65" spans="1:21" x14ac:dyDescent="0.2">
      <c r="G65" s="8"/>
      <c r="I65" s="9"/>
      <c r="K65" s="8"/>
      <c r="L65" s="8"/>
      <c r="M65" s="8"/>
      <c r="N65" s="8"/>
      <c r="Q65" s="8"/>
      <c r="T65" s="8"/>
      <c r="U65" s="8"/>
    </row>
    <row r="66" spans="1:21" x14ac:dyDescent="0.2">
      <c r="G66" s="8"/>
      <c r="I66" s="9"/>
      <c r="K66" s="8"/>
      <c r="L66" s="8"/>
      <c r="M66" s="8"/>
      <c r="N66" s="8"/>
      <c r="Q66" s="8"/>
      <c r="T66" s="8"/>
      <c r="U66" s="8"/>
    </row>
    <row r="67" spans="1:21" x14ac:dyDescent="0.2">
      <c r="A67" s="16" t="s">
        <v>92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Q67" s="8"/>
      <c r="T67" s="8"/>
      <c r="U67" s="8"/>
    </row>
    <row r="68" spans="1:21" x14ac:dyDescent="0.2">
      <c r="A68" s="14" t="s">
        <v>93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Q68" s="8"/>
      <c r="T68" s="8"/>
      <c r="U68" s="8"/>
    </row>
    <row r="69" spans="1:21" x14ac:dyDescent="0.2">
      <c r="A69" s="14" t="s">
        <v>94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21" x14ac:dyDescent="0.2">
      <c r="A70" s="14" t="s">
        <v>0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Q70" s="8"/>
      <c r="T70" s="8"/>
      <c r="U70" s="8"/>
    </row>
    <row r="71" spans="1:21" x14ac:dyDescent="0.2">
      <c r="A71" s="17" t="s">
        <v>1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Q71" s="8"/>
      <c r="T71" s="8"/>
      <c r="U71" s="8"/>
    </row>
    <row r="72" spans="1:21" x14ac:dyDescent="0.2">
      <c r="A72" s="14" t="s">
        <v>2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Q72" s="8"/>
      <c r="T72" s="8"/>
      <c r="U72" s="8"/>
    </row>
    <row r="73" spans="1:21" x14ac:dyDescent="0.2">
      <c r="A73" s="14" t="s">
        <v>3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Q73" s="8"/>
      <c r="T73" s="8"/>
      <c r="U73" s="8"/>
    </row>
    <row r="74" spans="1:21" x14ac:dyDescent="0.2">
      <c r="A74" s="14" t="s">
        <v>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Q74" s="8"/>
      <c r="T74" s="8"/>
      <c r="U74" s="8"/>
    </row>
    <row r="75" spans="1:21" x14ac:dyDescent="0.2">
      <c r="A75" s="14" t="s">
        <v>113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Q75" s="8"/>
      <c r="T75" s="8"/>
      <c r="U75" s="8"/>
    </row>
    <row r="76" spans="1:21" x14ac:dyDescent="0.2">
      <c r="Q76" s="8"/>
      <c r="T76" s="8"/>
      <c r="U76" s="8"/>
    </row>
    <row r="77" spans="1:21" x14ac:dyDescent="0.2">
      <c r="A77" s="15" t="s">
        <v>114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Q77" s="8"/>
      <c r="T77" s="8"/>
      <c r="U77" s="8"/>
    </row>
    <row r="78" spans="1:2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Q78" s="8"/>
      <c r="T78" s="8"/>
      <c r="U78" s="8"/>
    </row>
    <row r="79" spans="1:21" x14ac:dyDescent="0.2">
      <c r="G79" s="7" t="s">
        <v>95</v>
      </c>
      <c r="K79" s="7" t="s">
        <v>6</v>
      </c>
      <c r="M79" s="7" t="s">
        <v>7</v>
      </c>
      <c r="Q79" s="8"/>
      <c r="T79" s="8"/>
      <c r="U79" s="8"/>
    </row>
    <row r="80" spans="1:21" x14ac:dyDescent="0.2">
      <c r="A80" s="1" t="s">
        <v>8</v>
      </c>
      <c r="E80" s="7" t="s">
        <v>9</v>
      </c>
      <c r="G80" s="7" t="s">
        <v>10</v>
      </c>
      <c r="I80" s="7"/>
      <c r="K80" s="7" t="s">
        <v>11</v>
      </c>
      <c r="M80" s="7" t="s">
        <v>12</v>
      </c>
      <c r="O80" s="2" t="s">
        <v>7</v>
      </c>
      <c r="Q80" s="8"/>
      <c r="T80" s="8"/>
      <c r="U80" s="8"/>
    </row>
    <row r="81" spans="1:21" x14ac:dyDescent="0.2">
      <c r="A81" s="4" t="s">
        <v>115</v>
      </c>
      <c r="C81" s="3" t="s">
        <v>9</v>
      </c>
      <c r="D81" s="4"/>
      <c r="E81" s="3" t="s">
        <v>13</v>
      </c>
      <c r="F81" s="4"/>
      <c r="G81" s="3" t="s">
        <v>14</v>
      </c>
      <c r="H81" s="4"/>
      <c r="I81" s="3" t="s">
        <v>15</v>
      </c>
      <c r="J81" s="4"/>
      <c r="K81" s="3" t="s">
        <v>7</v>
      </c>
      <c r="L81" s="4"/>
      <c r="M81" s="3" t="s">
        <v>16</v>
      </c>
      <c r="N81" s="4"/>
      <c r="O81" s="5" t="s">
        <v>17</v>
      </c>
      <c r="Q81" s="8"/>
      <c r="T81" s="8"/>
      <c r="U81" s="8"/>
    </row>
    <row r="82" spans="1:21" x14ac:dyDescent="0.2">
      <c r="C82" s="6" t="s">
        <v>18</v>
      </c>
      <c r="D82" s="7"/>
      <c r="E82" s="7" t="s">
        <v>19</v>
      </c>
      <c r="F82" s="7"/>
      <c r="G82" s="7" t="s">
        <v>20</v>
      </c>
      <c r="H82" s="7"/>
      <c r="I82" s="7" t="s">
        <v>21</v>
      </c>
      <c r="J82" s="7"/>
      <c r="K82" s="7" t="s">
        <v>22</v>
      </c>
      <c r="L82" s="7"/>
      <c r="M82" s="7" t="s">
        <v>23</v>
      </c>
      <c r="N82" s="7"/>
      <c r="O82" s="2" t="s">
        <v>24</v>
      </c>
      <c r="Q82" s="8"/>
      <c r="T82" s="8"/>
      <c r="U82" s="8"/>
    </row>
    <row r="83" spans="1:21" x14ac:dyDescent="0.2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" t="s">
        <v>25</v>
      </c>
      <c r="Q83" s="8"/>
      <c r="T83" s="8"/>
      <c r="U83" s="8"/>
    </row>
    <row r="84" spans="1:21" x14ac:dyDescent="0.2">
      <c r="G84" s="8"/>
      <c r="I84" s="9"/>
      <c r="K84" s="8"/>
      <c r="L84" s="8"/>
      <c r="M84" s="8"/>
      <c r="N84" s="8"/>
      <c r="Q84" s="8"/>
      <c r="T84" s="8"/>
      <c r="U84" s="8"/>
    </row>
    <row r="85" spans="1:21" x14ac:dyDescent="0.2">
      <c r="G85" s="8"/>
      <c r="I85" s="9"/>
      <c r="K85" s="8"/>
      <c r="L85" s="8"/>
      <c r="M85" s="8"/>
      <c r="N85" s="8"/>
      <c r="Q85" s="8"/>
      <c r="T85" s="8"/>
      <c r="U85" s="8"/>
    </row>
    <row r="86" spans="1:21" x14ac:dyDescent="0.2">
      <c r="A86" s="13">
        <v>45</v>
      </c>
      <c r="C86" s="1" t="s">
        <v>96</v>
      </c>
      <c r="E86" s="1" t="s">
        <v>97</v>
      </c>
      <c r="G86" s="8">
        <v>156072.84</v>
      </c>
      <c r="I86" s="9">
        <v>0.10589999999999999</v>
      </c>
      <c r="K86" s="8">
        <v>16527.638736000001</v>
      </c>
      <c r="L86" s="8"/>
      <c r="M86" s="8">
        <v>0</v>
      </c>
      <c r="N86" s="8"/>
      <c r="O86" s="8">
        <f t="shared" ref="O86:O92" si="4">K86-M86</f>
        <v>16527.638736000001</v>
      </c>
      <c r="Q86" s="8"/>
      <c r="T86" s="8"/>
      <c r="U86" s="8"/>
    </row>
    <row r="87" spans="1:21" x14ac:dyDescent="0.2">
      <c r="A87" s="13">
        <v>46</v>
      </c>
      <c r="C87" s="1" t="s">
        <v>98</v>
      </c>
      <c r="E87" s="1" t="s">
        <v>99</v>
      </c>
      <c r="G87" s="8">
        <v>946593.49</v>
      </c>
      <c r="I87" s="9">
        <v>6.7299999999999999E-2</v>
      </c>
      <c r="K87" s="8">
        <v>63665.402010000005</v>
      </c>
      <c r="L87" s="8"/>
      <c r="M87" s="8">
        <v>0</v>
      </c>
      <c r="N87" s="8"/>
      <c r="O87" s="8">
        <f t="shared" si="4"/>
        <v>63665.402010000005</v>
      </c>
      <c r="Q87" s="8"/>
      <c r="T87" s="8"/>
      <c r="U87" s="8"/>
    </row>
    <row r="88" spans="1:21" x14ac:dyDescent="0.2">
      <c r="A88" s="13">
        <v>47</v>
      </c>
      <c r="C88" s="1" t="s">
        <v>100</v>
      </c>
      <c r="E88" s="1" t="s">
        <v>101</v>
      </c>
      <c r="G88" s="8">
        <v>1074.5999999999999</v>
      </c>
      <c r="I88" s="9">
        <v>9.9099999999999994E-2</v>
      </c>
      <c r="K88" s="8">
        <v>106.461366</v>
      </c>
      <c r="L88" s="8"/>
      <c r="M88" s="8">
        <v>0</v>
      </c>
      <c r="N88" s="8"/>
      <c r="O88" s="8">
        <f t="shared" si="4"/>
        <v>106.461366</v>
      </c>
      <c r="Q88" s="8"/>
      <c r="T88" s="8"/>
      <c r="U88" s="8"/>
    </row>
    <row r="89" spans="1:21" x14ac:dyDescent="0.2">
      <c r="A89" s="13">
        <v>48</v>
      </c>
      <c r="C89" s="1" t="s">
        <v>102</v>
      </c>
      <c r="E89" s="1" t="s">
        <v>103</v>
      </c>
      <c r="G89" s="8">
        <v>1771718.6800000002</v>
      </c>
      <c r="I89" s="9">
        <v>6.1400000000000003E-2</v>
      </c>
      <c r="K89" s="8">
        <v>108773.09490700001</v>
      </c>
      <c r="L89" s="8"/>
      <c r="M89" s="8">
        <v>108773.09490700001</v>
      </c>
      <c r="N89" s="8"/>
      <c r="O89" s="8">
        <f t="shared" si="4"/>
        <v>0</v>
      </c>
      <c r="Q89" s="8"/>
      <c r="T89" s="8"/>
      <c r="U89" s="8"/>
    </row>
    <row r="90" spans="1:21" x14ac:dyDescent="0.2">
      <c r="A90" s="13">
        <v>49</v>
      </c>
      <c r="C90" s="1" t="s">
        <v>104</v>
      </c>
      <c r="E90" s="1" t="s">
        <v>105</v>
      </c>
      <c r="G90" s="8">
        <v>713538.14999999991</v>
      </c>
      <c r="I90" s="9">
        <v>-9.7000000000000003E-3</v>
      </c>
      <c r="K90" s="8">
        <v>-6930.6349579999996</v>
      </c>
      <c r="L90" s="8"/>
      <c r="M90" s="8">
        <v>0</v>
      </c>
      <c r="N90" s="8"/>
      <c r="O90" s="8">
        <f t="shared" si="4"/>
        <v>-6930.6349579999996</v>
      </c>
      <c r="Q90" s="8"/>
      <c r="T90" s="8"/>
      <c r="U90" s="8"/>
    </row>
    <row r="91" spans="1:21" x14ac:dyDescent="0.2">
      <c r="A91" s="13">
        <v>50</v>
      </c>
      <c r="C91" s="11">
        <v>397.02</v>
      </c>
      <c r="E91" s="1" t="s">
        <v>106</v>
      </c>
      <c r="G91" s="8">
        <v>0</v>
      </c>
      <c r="I91" s="9">
        <v>0</v>
      </c>
      <c r="K91" s="8">
        <v>0</v>
      </c>
      <c r="L91" s="8"/>
      <c r="M91" s="8">
        <v>0</v>
      </c>
      <c r="N91" s="8"/>
      <c r="O91" s="8">
        <f t="shared" si="4"/>
        <v>0</v>
      </c>
      <c r="Q91" s="8"/>
      <c r="T91" s="8"/>
      <c r="U91" s="8"/>
    </row>
    <row r="92" spans="1:21" x14ac:dyDescent="0.2">
      <c r="A92" s="13">
        <v>51</v>
      </c>
      <c r="C92" s="1" t="s">
        <v>107</v>
      </c>
      <c r="E92" s="1" t="s">
        <v>108</v>
      </c>
      <c r="G92" s="8">
        <v>29833.190000000002</v>
      </c>
      <c r="I92" s="9">
        <v>0.12239999999999999</v>
      </c>
      <c r="K92" s="8">
        <v>3651.6280259999999</v>
      </c>
      <c r="L92" s="8"/>
      <c r="M92" s="8">
        <v>0</v>
      </c>
      <c r="N92" s="8"/>
      <c r="O92" s="8">
        <f t="shared" si="4"/>
        <v>3651.6280259999999</v>
      </c>
      <c r="Q92" s="8"/>
      <c r="T92" s="8"/>
      <c r="U92" s="8"/>
    </row>
    <row r="93" spans="1:21" x14ac:dyDescent="0.2">
      <c r="A93" s="13">
        <v>52</v>
      </c>
      <c r="G93" s="10"/>
      <c r="I93" s="9"/>
      <c r="K93" s="10"/>
      <c r="L93" s="8"/>
      <c r="M93" s="10"/>
      <c r="N93" s="8"/>
      <c r="O93" s="10"/>
      <c r="Q93" s="8"/>
      <c r="T93" s="8"/>
      <c r="U93" s="8"/>
    </row>
    <row r="94" spans="1:21" x14ac:dyDescent="0.2">
      <c r="A94" s="13">
        <v>53</v>
      </c>
      <c r="C94" s="1" t="s">
        <v>109</v>
      </c>
      <c r="G94" s="8">
        <f>SUM(G86:G92)+SUM(G46:G57)</f>
        <v>22001403.890000001</v>
      </c>
      <c r="I94" s="9"/>
      <c r="K94" s="8">
        <f>SUM(K86:K92)+SUM(K46:K57)</f>
        <v>1072509.4353080001</v>
      </c>
      <c r="L94" s="8"/>
      <c r="M94" s="8">
        <f>SUM(M86:M92)+SUM(M46:M57)</f>
        <v>432834.29831400001</v>
      </c>
      <c r="N94" s="8"/>
      <c r="O94" s="8">
        <f>SUM(O86:O92)+SUM(O46:O57)</f>
        <v>639675.13699400006</v>
      </c>
      <c r="Q94" s="8"/>
      <c r="T94" s="8"/>
      <c r="U94" s="8"/>
    </row>
    <row r="95" spans="1:21" x14ac:dyDescent="0.2">
      <c r="A95" s="13">
        <v>54</v>
      </c>
      <c r="G95" s="10"/>
      <c r="I95" s="9"/>
      <c r="K95" s="10"/>
      <c r="L95" s="8"/>
      <c r="M95" s="10"/>
      <c r="N95" s="8"/>
      <c r="O95" s="10"/>
      <c r="T95" s="8"/>
      <c r="U95" s="8"/>
    </row>
    <row r="96" spans="1:21" ht="12" thickBot="1" x14ac:dyDescent="0.25">
      <c r="A96" s="13">
        <v>55</v>
      </c>
      <c r="C96" s="1" t="s">
        <v>110</v>
      </c>
      <c r="G96" s="12">
        <f>G94+G44+G30+G19</f>
        <v>249306111.17999998</v>
      </c>
      <c r="I96" s="9"/>
      <c r="K96" s="12">
        <f>+K94+K44+K30+K19</f>
        <v>7425781.1873970004</v>
      </c>
      <c r="L96" s="8"/>
      <c r="M96" s="12">
        <f>+M94</f>
        <v>432834.29831400001</v>
      </c>
      <c r="N96" s="8"/>
      <c r="O96" s="12">
        <f>K96-M96</f>
        <v>6992946.8890829999</v>
      </c>
    </row>
    <row r="97" spans="3:14" ht="12" thickTop="1" x14ac:dyDescent="0.2">
      <c r="G97" s="8"/>
      <c r="I97" s="9"/>
      <c r="K97" s="8"/>
      <c r="L97" s="8"/>
      <c r="M97" s="8"/>
      <c r="N97" s="8"/>
    </row>
    <row r="98" spans="3:14" x14ac:dyDescent="0.2">
      <c r="G98" s="8"/>
      <c r="I98" s="9"/>
      <c r="K98" s="8"/>
      <c r="L98" s="8"/>
      <c r="M98" s="8"/>
      <c r="N98" s="8"/>
    </row>
    <row r="99" spans="3:14" x14ac:dyDescent="0.2">
      <c r="C99" s="1" t="s">
        <v>111</v>
      </c>
      <c r="G99" s="8"/>
      <c r="I99" s="9"/>
      <c r="K99" s="8"/>
      <c r="L99" s="8"/>
      <c r="M99" s="8"/>
      <c r="N99" s="8"/>
    </row>
    <row r="100" spans="3:14" x14ac:dyDescent="0.2">
      <c r="G100" s="8"/>
      <c r="I100" s="9"/>
      <c r="K100" s="8"/>
      <c r="L100" s="8"/>
      <c r="M100" s="8"/>
      <c r="N100" s="8"/>
    </row>
    <row r="101" spans="3:14" x14ac:dyDescent="0.2">
      <c r="G101" s="8"/>
      <c r="I101" s="9"/>
      <c r="K101" s="8"/>
      <c r="L101" s="8"/>
      <c r="M101" s="8"/>
      <c r="N101" s="8"/>
    </row>
    <row r="102" spans="3:14" x14ac:dyDescent="0.2">
      <c r="G102" s="8"/>
      <c r="I102" s="9"/>
      <c r="K102" s="8"/>
      <c r="L102" s="8"/>
      <c r="M102" s="8"/>
      <c r="N102" s="8"/>
    </row>
    <row r="103" spans="3:14" x14ac:dyDescent="0.2">
      <c r="G103" s="8"/>
      <c r="I103" s="9"/>
      <c r="K103" s="8"/>
      <c r="L103" s="8"/>
      <c r="M103" s="8"/>
      <c r="N103" s="8"/>
    </row>
    <row r="104" spans="3:14" x14ac:dyDescent="0.2">
      <c r="G104" s="8"/>
      <c r="I104" s="9"/>
      <c r="K104" s="8"/>
      <c r="L104" s="8"/>
      <c r="M104" s="8"/>
      <c r="N104" s="8"/>
    </row>
    <row r="105" spans="3:14" x14ac:dyDescent="0.2">
      <c r="G105" s="8"/>
      <c r="I105" s="9"/>
      <c r="K105" s="8"/>
      <c r="L105" s="8"/>
      <c r="M105" s="8"/>
      <c r="N105" s="8"/>
    </row>
    <row r="106" spans="3:14" x14ac:dyDescent="0.2">
      <c r="G106" s="8"/>
      <c r="I106" s="9"/>
      <c r="K106" s="8"/>
      <c r="L106" s="8"/>
      <c r="M106" s="8"/>
      <c r="N106" s="8"/>
    </row>
    <row r="107" spans="3:14" x14ac:dyDescent="0.2">
      <c r="G107" s="8"/>
      <c r="I107" s="9"/>
      <c r="K107" s="8"/>
      <c r="L107" s="8"/>
      <c r="M107" s="8"/>
      <c r="N107" s="8"/>
    </row>
    <row r="108" spans="3:14" x14ac:dyDescent="0.2">
      <c r="G108" s="8"/>
      <c r="I108" s="9"/>
      <c r="K108" s="8"/>
      <c r="L108" s="8"/>
      <c r="M108" s="8"/>
      <c r="N108" s="8"/>
    </row>
    <row r="109" spans="3:14" x14ac:dyDescent="0.2">
      <c r="G109" s="8"/>
      <c r="I109" s="9"/>
      <c r="K109" s="8"/>
      <c r="L109" s="8"/>
      <c r="M109" s="8"/>
      <c r="N109" s="8"/>
    </row>
    <row r="110" spans="3:14" x14ac:dyDescent="0.2">
      <c r="G110" s="8"/>
      <c r="I110" s="9"/>
      <c r="K110" s="8"/>
      <c r="L110" s="8"/>
      <c r="M110" s="8"/>
      <c r="N110" s="8"/>
    </row>
    <row r="111" spans="3:14" x14ac:dyDescent="0.2">
      <c r="G111" s="8"/>
      <c r="I111" s="9"/>
      <c r="K111" s="8"/>
      <c r="L111" s="8"/>
      <c r="M111" s="8"/>
      <c r="N111" s="8"/>
    </row>
    <row r="112" spans="3:14" x14ac:dyDescent="0.2">
      <c r="G112" s="8"/>
      <c r="I112" s="9"/>
      <c r="K112" s="8"/>
      <c r="L112" s="8"/>
      <c r="M112" s="8"/>
      <c r="N112" s="8"/>
    </row>
    <row r="113" spans="7:14" x14ac:dyDescent="0.2">
      <c r="G113" s="8"/>
      <c r="I113" s="9"/>
      <c r="K113" s="8"/>
      <c r="L113" s="8"/>
      <c r="M113" s="8"/>
      <c r="N113" s="8"/>
    </row>
    <row r="114" spans="7:14" x14ac:dyDescent="0.2">
      <c r="G114" s="8"/>
      <c r="I114" s="9"/>
      <c r="K114" s="8"/>
      <c r="L114" s="8"/>
      <c r="M114" s="8"/>
      <c r="N114" s="8"/>
    </row>
    <row r="115" spans="7:14" x14ac:dyDescent="0.2">
      <c r="G115" s="8"/>
      <c r="I115" s="9"/>
      <c r="K115" s="8"/>
      <c r="L115" s="8"/>
      <c r="M115" s="8"/>
      <c r="N115" s="8"/>
    </row>
    <row r="116" spans="7:14" x14ac:dyDescent="0.2">
      <c r="G116" s="8"/>
      <c r="I116" s="9"/>
      <c r="K116" s="8"/>
      <c r="L116" s="8"/>
      <c r="M116" s="8"/>
      <c r="N116" s="8"/>
    </row>
    <row r="117" spans="7:14" x14ac:dyDescent="0.2">
      <c r="G117" s="8"/>
      <c r="I117" s="9"/>
      <c r="K117" s="8"/>
      <c r="L117" s="8"/>
      <c r="M117" s="8"/>
      <c r="N117" s="8"/>
    </row>
    <row r="118" spans="7:14" x14ac:dyDescent="0.2">
      <c r="G118" s="8"/>
      <c r="I118" s="9"/>
      <c r="K118" s="8"/>
      <c r="L118" s="8"/>
      <c r="M118" s="8"/>
      <c r="N118" s="8"/>
    </row>
    <row r="119" spans="7:14" x14ac:dyDescent="0.2">
      <c r="G119" s="8"/>
      <c r="I119" s="9"/>
      <c r="K119" s="8"/>
      <c r="L119" s="8"/>
      <c r="M119" s="8"/>
      <c r="N119" s="8"/>
    </row>
    <row r="120" spans="7:14" x14ac:dyDescent="0.2">
      <c r="G120" s="8"/>
      <c r="I120" s="9"/>
      <c r="K120" s="8"/>
      <c r="L120" s="8"/>
      <c r="M120" s="8"/>
      <c r="N120" s="8"/>
    </row>
    <row r="121" spans="7:14" x14ac:dyDescent="0.2">
      <c r="G121" s="8"/>
      <c r="I121" s="9"/>
      <c r="K121" s="8"/>
      <c r="L121" s="8"/>
      <c r="M121" s="8"/>
      <c r="N121" s="8"/>
    </row>
    <row r="122" spans="7:14" x14ac:dyDescent="0.2">
      <c r="G122" s="8"/>
      <c r="I122" s="9"/>
      <c r="K122" s="8"/>
      <c r="L122" s="8"/>
      <c r="M122" s="8"/>
      <c r="N122" s="8"/>
    </row>
    <row r="123" spans="7:14" x14ac:dyDescent="0.2">
      <c r="G123" s="8"/>
      <c r="I123" s="9"/>
      <c r="K123" s="8"/>
      <c r="L123" s="8"/>
      <c r="M123" s="8"/>
      <c r="N123" s="8"/>
    </row>
    <row r="124" spans="7:14" x14ac:dyDescent="0.2">
      <c r="G124" s="8"/>
      <c r="I124" s="9"/>
      <c r="K124" s="8"/>
      <c r="L124" s="8"/>
      <c r="M124" s="8"/>
      <c r="N124" s="8"/>
    </row>
    <row r="125" spans="7:14" x14ac:dyDescent="0.2">
      <c r="G125" s="8"/>
      <c r="I125" s="9"/>
      <c r="K125" s="8"/>
      <c r="L125" s="8"/>
      <c r="M125" s="8"/>
      <c r="N125" s="8"/>
    </row>
    <row r="126" spans="7:14" x14ac:dyDescent="0.2">
      <c r="G126" s="8"/>
      <c r="I126" s="9"/>
      <c r="K126" s="8"/>
      <c r="L126" s="8"/>
      <c r="M126" s="8"/>
      <c r="N126" s="8"/>
    </row>
    <row r="127" spans="7:14" x14ac:dyDescent="0.2">
      <c r="G127" s="8"/>
      <c r="I127" s="9"/>
      <c r="K127" s="8"/>
      <c r="L127" s="8"/>
      <c r="M127" s="8"/>
      <c r="N127" s="8"/>
    </row>
    <row r="128" spans="7:14" x14ac:dyDescent="0.2">
      <c r="G128" s="8"/>
      <c r="I128" s="9"/>
      <c r="K128" s="8"/>
      <c r="L128" s="8"/>
      <c r="M128" s="8"/>
      <c r="N128" s="8"/>
    </row>
    <row r="129" spans="1:15" x14ac:dyDescent="0.2">
      <c r="G129" s="8"/>
      <c r="I129" s="9"/>
      <c r="K129" s="8"/>
      <c r="L129" s="8"/>
      <c r="M129" s="8"/>
      <c r="N129" s="8"/>
    </row>
    <row r="130" spans="1:15" x14ac:dyDescent="0.2">
      <c r="G130" s="8"/>
      <c r="I130" s="9"/>
      <c r="K130" s="8"/>
      <c r="L130" s="8"/>
      <c r="M130" s="8"/>
      <c r="N130" s="8"/>
    </row>
    <row r="131" spans="1:15" x14ac:dyDescent="0.2">
      <c r="G131" s="8"/>
      <c r="I131" s="9"/>
      <c r="K131" s="8"/>
      <c r="L131" s="8"/>
      <c r="M131" s="8"/>
      <c r="N131" s="8"/>
    </row>
    <row r="132" spans="1:15" x14ac:dyDescent="0.2">
      <c r="I132" s="9"/>
      <c r="K132" s="8"/>
      <c r="L132" s="8"/>
      <c r="M132" s="8"/>
      <c r="N132" s="8"/>
    </row>
    <row r="133" spans="1:15" x14ac:dyDescent="0.2">
      <c r="K133" s="8"/>
      <c r="L133" s="8"/>
      <c r="M133" s="8"/>
      <c r="N133" s="8"/>
    </row>
    <row r="135" spans="1:15" x14ac:dyDescent="0.2">
      <c r="A135" s="16" t="s">
        <v>92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x14ac:dyDescent="0.2">
      <c r="A136" s="14" t="s">
        <v>93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x14ac:dyDescent="0.2">
      <c r="A137" s="14" t="s">
        <v>112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</sheetData>
  <mergeCells count="20">
    <mergeCell ref="A72:O72"/>
    <mergeCell ref="A67:O67"/>
    <mergeCell ref="A68:O68"/>
    <mergeCell ref="A69:O69"/>
    <mergeCell ref="A70:O70"/>
    <mergeCell ref="A71:O71"/>
    <mergeCell ref="A8:O8"/>
    <mergeCell ref="A1:O1"/>
    <mergeCell ref="A2:O2"/>
    <mergeCell ref="A3:O3"/>
    <mergeCell ref="A4:O4"/>
    <mergeCell ref="A5:O5"/>
    <mergeCell ref="A6:O6"/>
    <mergeCell ref="A73:O73"/>
    <mergeCell ref="A74:O74"/>
    <mergeCell ref="A75:O75"/>
    <mergeCell ref="A77:O77"/>
    <mergeCell ref="A137:O137"/>
    <mergeCell ref="A135:O135"/>
    <mergeCell ref="A136:O136"/>
  </mergeCells>
  <pageMargins left="0.7" right="0.7" top="0.75" bottom="0.75" header="0.3" footer="0.3"/>
  <pageSetup scale="91" fitToHeight="11" orientation="portrait" r:id="rId1"/>
  <rowBreaks count="1" manualBreakCount="1">
    <brk id="6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3707DD8-3E0B-402B-B8FB-E50A9046CB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BF5616-2626-46D8-AC3D-86E0FD9AB1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D89AD0-00DE-4FED-97A6-02D378D9D2B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>MidAmerican Energy Holdings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J-1 Expense charged other than prescribed depreciation</dc:title>
  <dc:subject/>
  <dc:creator>t50062</dc:creator>
  <cp:keywords/>
  <dc:description/>
  <cp:lastModifiedBy>White, Renee (MidAmerican)</cp:lastModifiedBy>
  <cp:revision/>
  <cp:lastPrinted>2022-05-12T23:51:49Z</cp:lastPrinted>
  <dcterms:created xsi:type="dcterms:W3CDTF">2014-05-09T20:22:54Z</dcterms:created>
  <dcterms:modified xsi:type="dcterms:W3CDTF">2022-05-13T15:11:43Z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