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4 Statement D, Schedules D-1 through D-9/"/>
    </mc:Choice>
  </mc:AlternateContent>
  <xr:revisionPtr revIDLastSave="17" documentId="13_ncr:1_{727CDB45-B3B3-4CB0-B4AB-6A30FD448618}" xr6:coauthVersionLast="47" xr6:coauthVersionMax="47" xr10:uidLastSave="{21289D4A-BA77-44FE-BFB5-8796C0F52BEA}"/>
  <bookViews>
    <workbookView xWindow="29025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Sheet1!$A$1:$I$211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8" i="1" l="1"/>
  <c r="D32" i="1"/>
  <c r="G21" i="1"/>
  <c r="G20" i="1"/>
  <c r="G19" i="1"/>
  <c r="G18" i="1"/>
  <c r="G17" i="1"/>
  <c r="E106" i="1"/>
  <c r="D161" i="1" l="1"/>
  <c r="G161" i="1" s="1"/>
  <c r="D162" i="1"/>
  <c r="G162" i="1" s="1"/>
  <c r="D163" i="1"/>
  <c r="G163" i="1" s="1"/>
  <c r="D164" i="1"/>
  <c r="G164" i="1" s="1"/>
  <c r="D160" i="1"/>
  <c r="G160" i="1" s="1"/>
  <c r="F165" i="1"/>
  <c r="E165" i="1"/>
  <c r="F50" i="1"/>
  <c r="E50" i="1"/>
  <c r="G165" i="1" l="1"/>
  <c r="F111" i="1" l="1"/>
  <c r="E111" i="1"/>
  <c r="F95" i="1"/>
  <c r="E95" i="1"/>
  <c r="F37" i="1"/>
  <c r="E37" i="1"/>
  <c r="E22" i="1"/>
  <c r="F22" i="1"/>
  <c r="G32" i="1" l="1"/>
  <c r="D34" i="1"/>
  <c r="G34" i="1" s="1"/>
  <c r="G22" i="1"/>
  <c r="A16" i="1"/>
  <c r="A17" i="1" s="1"/>
  <c r="A18" i="1" s="1"/>
  <c r="A19" i="1" s="1"/>
  <c r="D47" i="1" l="1"/>
  <c r="G47" i="1" s="1"/>
  <c r="D45" i="1"/>
  <c r="G45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36" i="1"/>
  <c r="G36" i="1" s="1"/>
  <c r="D33" i="1"/>
  <c r="D22" i="1"/>
  <c r="H22" i="1"/>
  <c r="D35" i="1"/>
  <c r="G35" i="1" s="1"/>
  <c r="G33" i="1" l="1"/>
  <c r="D37" i="1"/>
  <c r="D46" i="1"/>
  <c r="G46" i="1" s="1"/>
  <c r="D49" i="1"/>
  <c r="G49" i="1" s="1"/>
  <c r="D90" i="1"/>
  <c r="G90" i="1" s="1"/>
  <c r="D92" i="1"/>
  <c r="G92" i="1" s="1"/>
  <c r="D91" i="1"/>
  <c r="G91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D106" i="1"/>
  <c r="G106" i="1" s="1"/>
  <c r="D48" i="1"/>
  <c r="G48" i="1" s="1"/>
  <c r="A48" i="1" l="1"/>
  <c r="A49" i="1" s="1"/>
  <c r="A50" i="1" s="1"/>
  <c r="D94" i="1"/>
  <c r="G94" i="1" s="1"/>
  <c r="D93" i="1"/>
  <c r="G50" i="1"/>
  <c r="G37" i="1"/>
  <c r="D50" i="1"/>
  <c r="H50" i="1"/>
  <c r="H37" i="1"/>
  <c r="D108" i="1"/>
  <c r="G108" i="1" s="1"/>
  <c r="A51" i="1" l="1"/>
  <c r="A52" i="1" s="1"/>
  <c r="A53" i="1" s="1"/>
  <c r="A54" i="1" s="1"/>
  <c r="G93" i="1"/>
  <c r="G95" i="1" s="1"/>
  <c r="D110" i="1"/>
  <c r="G110" i="1" s="1"/>
  <c r="A55" i="1" l="1"/>
  <c r="A56" i="1" s="1"/>
  <c r="A57" i="1" s="1"/>
  <c r="D109" i="1"/>
  <c r="G109" i="1" s="1"/>
  <c r="D95" i="1"/>
  <c r="A58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D107" i="1"/>
  <c r="H95" i="1"/>
  <c r="G107" i="1" l="1"/>
  <c r="G111" i="1" s="1"/>
  <c r="D111" i="1"/>
  <c r="H111" i="1" l="1"/>
  <c r="H165" i="1" l="1"/>
  <c r="D165" i="1"/>
</calcChain>
</file>

<file path=xl/sharedStrings.xml><?xml version="1.0" encoding="utf-8"?>
<sst xmlns="http://schemas.openxmlformats.org/spreadsheetml/2006/main" count="145" uniqueCount="60">
  <si>
    <t>RULE 20:10:13:58</t>
  </si>
  <si>
    <t>SCHEDULE D-4</t>
  </si>
  <si>
    <t>Plant Account Working Papers for December 31, 2016 through December 31, 2021</t>
  </si>
  <si>
    <t>Test Year Ending December 31, 2021</t>
  </si>
  <si>
    <t>Utility: MidAmerican Energy Company</t>
  </si>
  <si>
    <t>Docket No. NG22-___</t>
  </si>
  <si>
    <t>Individual Responsible: Aimee S. Rooney</t>
  </si>
  <si>
    <t>Line</t>
  </si>
  <si>
    <t>Beginning</t>
  </si>
  <si>
    <t>Ending</t>
  </si>
  <si>
    <t>No.</t>
  </si>
  <si>
    <t>Function</t>
  </si>
  <si>
    <t>Balance</t>
  </si>
  <si>
    <t>Additions</t>
  </si>
  <si>
    <t>Retirements</t>
  </si>
  <si>
    <t>Transfers *</t>
  </si>
  <si>
    <t>(a)</t>
  </si>
  <si>
    <t>(b)</t>
  </si>
  <si>
    <t>(c)</t>
  </si>
  <si>
    <t>(d)</t>
  </si>
  <si>
    <t>(e)</t>
  </si>
  <si>
    <t>(f)</t>
  </si>
  <si>
    <t>(b)+(c)+(d)+(e)</t>
  </si>
  <si>
    <t>Intangible Plant</t>
  </si>
  <si>
    <t>Gas Production</t>
  </si>
  <si>
    <t>Storage Plant</t>
  </si>
  <si>
    <t>Distribution</t>
  </si>
  <si>
    <t>General Plant</t>
  </si>
  <si>
    <t>Total Plant</t>
  </si>
  <si>
    <t xml:space="preserve">Line 6, Column (c) additions include blanket project A5632, worth $2,846,497.95 for gas services. </t>
  </si>
  <si>
    <t xml:space="preserve">Line 6, Column (c) additions include project 45281, worth $2,328,603.03 for main replacements in Sioux Fall area. </t>
  </si>
  <si>
    <t xml:space="preserve">Line 6, Column (c) additions include blanket project A5631, worth $1,684,440.11 for gas mains for new business. </t>
  </si>
  <si>
    <t xml:space="preserve">Line 6, Column (c) additions include blanket project A5004, worth $1,415,898.94 for gas meters. </t>
  </si>
  <si>
    <t>Line 6, Column (c) additions include blanket project 55004, worth $1,360,589.00 for gas meters</t>
  </si>
  <si>
    <t xml:space="preserve">Line 21, Column (c) additions include blanket project A5632, worth $3,850,743.07 for gas services. </t>
  </si>
  <si>
    <t xml:space="preserve">Line 21, Column (c) additions include blanket project A5631, worth $2,489,220.57 for gas mains for new business. </t>
  </si>
  <si>
    <t xml:space="preserve">Line 21, Column (c) additions include blanket project A5004, worth $1,364,375.45 for gas meters. </t>
  </si>
  <si>
    <t xml:space="preserve">Line 34, Column (c) additions include blanket project A5632, worth $3,976,372.35 for gas services. </t>
  </si>
  <si>
    <t xml:space="preserve">Line 34, Column (c) additions include blanket project A5004, worth $2,263,407.53 for gas meters. </t>
  </si>
  <si>
    <t xml:space="preserve">Line 34, Column (c) additions include blanket project A5631, worth $1,679,663.40 for gas mains for new business. </t>
  </si>
  <si>
    <t>* Transfers include changes in allocation factors between years</t>
  </si>
  <si>
    <t>20:10:13:58</t>
  </si>
  <si>
    <t>Schedule D-4</t>
  </si>
  <si>
    <t>Page 1 of 3</t>
  </si>
  <si>
    <t xml:space="preserve">Line 50, Column (c) additions include blanket project A5632, worth $4,026,966.55 for gas services. </t>
  </si>
  <si>
    <t xml:space="preserve">Line 50, Column (c) additions include blanket project A5631, worth $2,029,314.38 for gas mains for new business. </t>
  </si>
  <si>
    <t xml:space="preserve">Line 50, Column (c) additions include blanket project A5004, worth $1,996,959.50 for gas meters. </t>
  </si>
  <si>
    <t xml:space="preserve">Line 50, Column (c) additions include project G99AK, worth $1,141,427.49 for a town border station the city of Sioux Falls. </t>
  </si>
  <si>
    <t xml:space="preserve">Line 66, Column (c) additions include blanket project A5632, worth $4,103,599.05 for gas services. </t>
  </si>
  <si>
    <t xml:space="preserve">Line 66, Column (c) additions include blanket project A5631, worth $2,574,544.42 for gas mains for new business. </t>
  </si>
  <si>
    <t xml:space="preserve">Line 66, Column (c) additions include blanket project A5004, worth $2,265,887.46 for gas meters. </t>
  </si>
  <si>
    <t>Page 2 of 3</t>
  </si>
  <si>
    <t xml:space="preserve">Line 81, Column (c) additions include blanket project A5632, worth $5,545,035.40 for gas services. </t>
  </si>
  <si>
    <t>Line 82, Column (c) additions include project S02SC, worth $4,325,625.66 for the remodel of the Sioux Falls service center.</t>
  </si>
  <si>
    <t xml:space="preserve">Line 82, Column (c) additions include project G9A17, worth $3,195,959.50 for extension to the Sioux Falls service center. </t>
  </si>
  <si>
    <t xml:space="preserve">Line 81, Column (c) additions include blanket project A5631, worth $3,445,544.78 for gas mains for new business. </t>
  </si>
  <si>
    <t xml:space="preserve">Line 81, Column (c) additions include blanket project A5004, worth $1,839,101.55 for gas meters. </t>
  </si>
  <si>
    <t xml:space="preserve">Line 81, Column (c) additions include project G99HG, worth $1,057,036.79 for gas mains installed for the expansion of Highway 115. </t>
  </si>
  <si>
    <t>Page 3 of 3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</si>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</sst>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39" fontId="2" fillId="0" borderId="0" xfId="1" applyNumberFormat="1" applyFont="1"/>
    <xf numFmtId="39" fontId="2" fillId="0" borderId="1" xfId="1" applyNumberFormat="1" applyFont="1" applyBorder="1"/>
    <xf numFmtId="39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tabSelected="1" topLeftCell="A235" zoomScaleNormal="100" workbookViewId="0">
      <selection sqref="A1:H1"/>
    </sheetView>
  </sheetViews>
  <sheetFormatPr defaultColWidth="9.140625" defaultRowHeight="11.25" x14ac:dyDescent="0.2"/>
  <cols>
    <col min="1" max="1" width="4.28515625" style="1" customWidth="1"/>
    <col min="2" max="2" width="0.85546875" style="1" customWidth="1"/>
    <col min="3" max="3" width="16.85546875" style="1" customWidth="1"/>
    <col min="4" max="4" width="14" style="1" bestFit="1" customWidth="1"/>
    <col min="5" max="5" width="13.140625" style="3" customWidth="1"/>
    <col min="6" max="6" width="12.7109375" style="3" bestFit="1" customWidth="1"/>
    <col min="7" max="7" width="12.7109375" style="3" customWidth="1"/>
    <col min="8" max="8" width="14.85546875" style="3" customWidth="1"/>
    <col min="9" max="9" width="2.7109375" style="1" customWidth="1"/>
    <col min="10" max="12" width="9.140625" style="1"/>
    <col min="13" max="13" width="11.140625" style="1" bestFit="1" customWidth="1"/>
    <col min="14" max="14" width="12.85546875" style="1" bestFit="1" customWidth="1"/>
    <col min="15" max="16384" width="9.140625" style="1"/>
  </cols>
  <sheetData>
    <row r="1" spans="1:8" x14ac:dyDescent="0.2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x14ac:dyDescent="0.2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2">
      <c r="A4" s="16" t="s">
        <v>3</v>
      </c>
      <c r="B4" s="16"/>
      <c r="C4" s="16"/>
      <c r="D4" s="16"/>
      <c r="E4" s="16"/>
      <c r="F4" s="16"/>
      <c r="G4" s="16"/>
      <c r="H4" s="16"/>
    </row>
    <row r="5" spans="1:8" x14ac:dyDescent="0.2">
      <c r="A5" s="16" t="s">
        <v>4</v>
      </c>
      <c r="B5" s="16"/>
      <c r="C5" s="16"/>
      <c r="D5" s="16"/>
      <c r="E5" s="16"/>
      <c r="F5" s="16"/>
      <c r="G5" s="16"/>
      <c r="H5" s="16"/>
    </row>
    <row r="6" spans="1:8" x14ac:dyDescent="0.2">
      <c r="A6" s="16" t="s">
        <v>5</v>
      </c>
      <c r="B6" s="16"/>
      <c r="C6" s="16"/>
      <c r="D6" s="16"/>
      <c r="E6" s="16"/>
      <c r="F6" s="16"/>
      <c r="G6" s="16"/>
      <c r="H6" s="16"/>
    </row>
    <row r="8" spans="1:8" x14ac:dyDescent="0.2">
      <c r="A8" s="17" t="s">
        <v>6</v>
      </c>
      <c r="B8" s="17"/>
      <c r="C8" s="17"/>
      <c r="D8" s="17"/>
      <c r="E8" s="17"/>
      <c r="F8" s="17"/>
      <c r="G8" s="17"/>
      <c r="H8" s="17"/>
    </row>
    <row r="10" spans="1:8" x14ac:dyDescent="0.2">
      <c r="D10" s="16"/>
      <c r="E10" s="16"/>
      <c r="F10" s="16"/>
      <c r="G10" s="16"/>
      <c r="H10" s="16"/>
    </row>
    <row r="11" spans="1:8" x14ac:dyDescent="0.2">
      <c r="A11" s="1" t="s">
        <v>7</v>
      </c>
      <c r="D11" s="2" t="s">
        <v>8</v>
      </c>
      <c r="F11" s="4"/>
      <c r="G11" s="4"/>
      <c r="H11" s="4" t="s">
        <v>9</v>
      </c>
    </row>
    <row r="12" spans="1:8" x14ac:dyDescent="0.2">
      <c r="A12" s="15" t="s">
        <v>10</v>
      </c>
      <c r="C12" s="5" t="s">
        <v>11</v>
      </c>
      <c r="D12" s="5" t="s">
        <v>12</v>
      </c>
      <c r="E12" s="6" t="s">
        <v>13</v>
      </c>
      <c r="F12" s="6" t="s">
        <v>14</v>
      </c>
      <c r="G12" s="6" t="s">
        <v>15</v>
      </c>
      <c r="H12" s="6" t="s">
        <v>12</v>
      </c>
    </row>
    <row r="13" spans="1:8" x14ac:dyDescent="0.2">
      <c r="C13" s="7" t="s">
        <v>16</v>
      </c>
      <c r="D13" s="7" t="s">
        <v>17</v>
      </c>
      <c r="E13" s="4" t="s">
        <v>18</v>
      </c>
      <c r="F13" s="4" t="s">
        <v>19</v>
      </c>
      <c r="G13" s="4" t="s">
        <v>20</v>
      </c>
      <c r="H13" s="4" t="s">
        <v>21</v>
      </c>
    </row>
    <row r="14" spans="1:8" x14ac:dyDescent="0.2">
      <c r="C14" s="8"/>
      <c r="E14" s="4"/>
      <c r="F14" s="4"/>
      <c r="G14" s="4"/>
      <c r="H14" s="4" t="s">
        <v>22</v>
      </c>
    </row>
    <row r="15" spans="1:8" x14ac:dyDescent="0.2">
      <c r="A15" s="8">
        <v>1</v>
      </c>
      <c r="C15" s="9">
        <v>2016</v>
      </c>
      <c r="D15" s="10"/>
    </row>
    <row r="16" spans="1:8" x14ac:dyDescent="0.2">
      <c r="A16" s="8">
        <f>A15+1</f>
        <v>2</v>
      </c>
      <c r="C16" s="8"/>
      <c r="D16" s="8"/>
      <c r="E16" s="4"/>
      <c r="F16" s="4"/>
      <c r="G16" s="4"/>
    </row>
    <row r="17" spans="1:8" x14ac:dyDescent="0.2">
      <c r="A17" s="8">
        <f t="shared" ref="A17:A58" si="0">A16+1</f>
        <v>3</v>
      </c>
      <c r="C17" s="11" t="s">
        <v>23</v>
      </c>
      <c r="D17" s="12">
        <v>2440681.0900000003</v>
      </c>
      <c r="E17" s="3">
        <v>121512.20142300001</v>
      </c>
      <c r="F17" s="3">
        <v>-162025.84080000001</v>
      </c>
      <c r="G17" s="3">
        <f>H17-SUM(D17:F17)</f>
        <v>-7257.4906230000779</v>
      </c>
      <c r="H17" s="3">
        <v>2392909.9600000004</v>
      </c>
    </row>
    <row r="18" spans="1:8" x14ac:dyDescent="0.2">
      <c r="A18" s="8">
        <f t="shared" si="0"/>
        <v>4</v>
      </c>
      <c r="C18" s="11" t="s">
        <v>24</v>
      </c>
      <c r="D18" s="12">
        <v>0</v>
      </c>
      <c r="E18" s="3">
        <v>0</v>
      </c>
      <c r="F18" s="3">
        <v>0</v>
      </c>
      <c r="G18" s="3">
        <f t="shared" ref="G18:G21" si="1">H18-SUM(D18:F18)</f>
        <v>0</v>
      </c>
      <c r="H18" s="3">
        <v>0</v>
      </c>
    </row>
    <row r="19" spans="1:8" x14ac:dyDescent="0.2">
      <c r="A19" s="8">
        <f t="shared" si="0"/>
        <v>5</v>
      </c>
      <c r="C19" s="11" t="s">
        <v>25</v>
      </c>
      <c r="D19" s="12">
        <v>4332920.1100000003</v>
      </c>
      <c r="E19" s="3">
        <v>131637.10636400001</v>
      </c>
      <c r="F19" s="3">
        <v>-126910.313458</v>
      </c>
      <c r="G19" s="3">
        <f t="shared" si="1"/>
        <v>131421.27709400095</v>
      </c>
      <c r="H19" s="3">
        <v>4469068.1800000006</v>
      </c>
    </row>
    <row r="20" spans="1:8" x14ac:dyDescent="0.2">
      <c r="A20" s="8">
        <f t="shared" si="0"/>
        <v>6</v>
      </c>
      <c r="C20" s="11" t="s">
        <v>26</v>
      </c>
      <c r="D20" s="12">
        <v>149267646.31</v>
      </c>
      <c r="E20" s="3">
        <v>16207319.290974</v>
      </c>
      <c r="F20" s="3">
        <v>-1025136.6188329998</v>
      </c>
      <c r="G20" s="3">
        <f t="shared" si="1"/>
        <v>-213793.74214097857</v>
      </c>
      <c r="H20" s="3">
        <v>164236035.24000001</v>
      </c>
    </row>
    <row r="21" spans="1:8" x14ac:dyDescent="0.2">
      <c r="A21" s="8">
        <f t="shared" si="0"/>
        <v>7</v>
      </c>
      <c r="C21" s="11" t="s">
        <v>27</v>
      </c>
      <c r="D21" s="13">
        <v>10589274.970000001</v>
      </c>
      <c r="E21" s="14">
        <v>1414246.953249</v>
      </c>
      <c r="F21" s="14">
        <v>-1056217.8402800001</v>
      </c>
      <c r="G21" s="14">
        <f t="shared" si="1"/>
        <v>-7075.4329690001905</v>
      </c>
      <c r="H21" s="14">
        <v>10940228.65</v>
      </c>
    </row>
    <row r="22" spans="1:8" x14ac:dyDescent="0.2">
      <c r="A22" s="8">
        <f t="shared" si="0"/>
        <v>8</v>
      </c>
      <c r="C22" s="11" t="s">
        <v>28</v>
      </c>
      <c r="D22" s="12">
        <f>SUM(D17:D21)</f>
        <v>166630522.47999999</v>
      </c>
      <c r="E22" s="12">
        <f>SUM(E17:E21)</f>
        <v>17874715.55201</v>
      </c>
      <c r="F22" s="12">
        <f>SUM(F17:F21)</f>
        <v>-2370290.6133709997</v>
      </c>
      <c r="G22" s="12">
        <f>SUM(G17:G21)</f>
        <v>-96705.388638977893</v>
      </c>
      <c r="H22" s="12">
        <f>SUM(H17:H21)</f>
        <v>182038242.03</v>
      </c>
    </row>
    <row r="23" spans="1:8" x14ac:dyDescent="0.2">
      <c r="A23" s="8">
        <f t="shared" si="0"/>
        <v>9</v>
      </c>
      <c r="C23" s="11"/>
      <c r="D23" s="12"/>
      <c r="E23" s="12"/>
      <c r="F23" s="12"/>
      <c r="G23" s="12"/>
      <c r="H23" s="12"/>
    </row>
    <row r="24" spans="1:8" x14ac:dyDescent="0.2">
      <c r="A24" s="8">
        <f t="shared" si="0"/>
        <v>10</v>
      </c>
      <c r="C24" s="11" t="s">
        <v>29</v>
      </c>
      <c r="D24" s="12"/>
      <c r="E24" s="12"/>
      <c r="F24" s="12"/>
      <c r="G24" s="12"/>
      <c r="H24" s="12"/>
    </row>
    <row r="25" spans="1:8" x14ac:dyDescent="0.2">
      <c r="A25" s="8">
        <f t="shared" si="0"/>
        <v>11</v>
      </c>
      <c r="C25" s="11" t="s">
        <v>30</v>
      </c>
      <c r="D25" s="12"/>
      <c r="E25" s="12"/>
      <c r="F25" s="12"/>
      <c r="G25" s="12"/>
      <c r="H25" s="12"/>
    </row>
    <row r="26" spans="1:8" x14ac:dyDescent="0.2">
      <c r="A26" s="8">
        <f t="shared" si="0"/>
        <v>12</v>
      </c>
      <c r="C26" s="11" t="s">
        <v>31</v>
      </c>
      <c r="D26" s="12"/>
      <c r="E26" s="12"/>
      <c r="F26" s="12"/>
      <c r="G26" s="12"/>
      <c r="H26" s="12"/>
    </row>
    <row r="27" spans="1:8" x14ac:dyDescent="0.2">
      <c r="A27" s="8">
        <f t="shared" si="0"/>
        <v>13</v>
      </c>
      <c r="C27" s="11" t="s">
        <v>32</v>
      </c>
      <c r="D27" s="12"/>
      <c r="E27" s="12"/>
      <c r="F27" s="12"/>
      <c r="G27" s="12"/>
      <c r="H27" s="12"/>
    </row>
    <row r="28" spans="1:8" x14ac:dyDescent="0.2">
      <c r="A28" s="8">
        <f t="shared" si="0"/>
        <v>14</v>
      </c>
      <c r="C28" s="11" t="s">
        <v>33</v>
      </c>
      <c r="D28" s="12"/>
      <c r="E28" s="12"/>
      <c r="F28" s="12"/>
      <c r="G28" s="12"/>
      <c r="H28" s="12"/>
    </row>
    <row r="29" spans="1:8" x14ac:dyDescent="0.2">
      <c r="A29" s="8">
        <f t="shared" si="0"/>
        <v>15</v>
      </c>
      <c r="D29" s="3"/>
    </row>
    <row r="30" spans="1:8" x14ac:dyDescent="0.2">
      <c r="A30" s="8">
        <f t="shared" si="0"/>
        <v>16</v>
      </c>
      <c r="C30" s="9">
        <v>2017</v>
      </c>
      <c r="D30" s="10"/>
    </row>
    <row r="31" spans="1:8" x14ac:dyDescent="0.2">
      <c r="A31" s="8">
        <f t="shared" si="0"/>
        <v>17</v>
      </c>
      <c r="C31" s="8"/>
      <c r="D31" s="8"/>
      <c r="E31" s="4"/>
      <c r="F31" s="4"/>
      <c r="G31" s="4"/>
    </row>
    <row r="32" spans="1:8" x14ac:dyDescent="0.2">
      <c r="A32" s="8">
        <f t="shared" si="0"/>
        <v>18</v>
      </c>
      <c r="C32" s="11" t="s">
        <v>23</v>
      </c>
      <c r="D32" s="12">
        <f>H17</f>
        <v>2392909.9600000004</v>
      </c>
      <c r="E32" s="3">
        <v>126435.927037</v>
      </c>
      <c r="F32" s="3">
        <v>-139343.4105</v>
      </c>
      <c r="G32" s="3">
        <f>H32-SUM(D32:F32)</f>
        <v>-5541.8365370002575</v>
      </c>
      <c r="H32" s="3">
        <v>2374460.64</v>
      </c>
    </row>
    <row r="33" spans="1:16" x14ac:dyDescent="0.2">
      <c r="A33" s="8">
        <f t="shared" si="0"/>
        <v>19</v>
      </c>
      <c r="C33" s="11" t="s">
        <v>24</v>
      </c>
      <c r="D33" s="12">
        <f>H18</f>
        <v>0</v>
      </c>
      <c r="E33" s="3">
        <v>0</v>
      </c>
      <c r="F33" s="3">
        <v>0</v>
      </c>
      <c r="G33" s="3">
        <f t="shared" ref="G33:G36" si="2">H33-SUM(D33:F33)</f>
        <v>0</v>
      </c>
      <c r="H33" s="3">
        <v>0</v>
      </c>
    </row>
    <row r="34" spans="1:16" x14ac:dyDescent="0.2">
      <c r="A34" s="8">
        <f t="shared" si="0"/>
        <v>20</v>
      </c>
      <c r="C34" s="11" t="s">
        <v>25</v>
      </c>
      <c r="D34" s="12">
        <f>H19</f>
        <v>4469068.1800000006</v>
      </c>
      <c r="E34" s="3">
        <v>328951.10187700007</v>
      </c>
      <c r="F34" s="3">
        <v>-28548.264529000004</v>
      </c>
      <c r="G34" s="3">
        <f t="shared" si="2"/>
        <v>103653.68265199941</v>
      </c>
      <c r="H34" s="3">
        <v>4873124.7</v>
      </c>
      <c r="P34" s="11"/>
    </row>
    <row r="35" spans="1:16" x14ac:dyDescent="0.2">
      <c r="A35" s="8">
        <f t="shared" si="0"/>
        <v>21</v>
      </c>
      <c r="C35" s="11" t="s">
        <v>26</v>
      </c>
      <c r="D35" s="12">
        <f>H20</f>
        <v>164236035.24000001</v>
      </c>
      <c r="E35" s="3">
        <v>8912015.4352579992</v>
      </c>
      <c r="F35" s="3">
        <v>-476019.72164299974</v>
      </c>
      <c r="G35" s="3">
        <f t="shared" si="2"/>
        <v>-192061.85361498594</v>
      </c>
      <c r="H35" s="3">
        <v>172479969.10000002</v>
      </c>
    </row>
    <row r="36" spans="1:16" x14ac:dyDescent="0.2">
      <c r="A36" s="8">
        <f t="shared" si="0"/>
        <v>22</v>
      </c>
      <c r="C36" s="11" t="s">
        <v>27</v>
      </c>
      <c r="D36" s="13">
        <f>H21</f>
        <v>10940228.65</v>
      </c>
      <c r="E36" s="14">
        <v>785957.39112500008</v>
      </c>
      <c r="F36" s="14">
        <v>-920965.21435699996</v>
      </c>
      <c r="G36" s="14">
        <f t="shared" si="2"/>
        <v>-4038.2567679975182</v>
      </c>
      <c r="H36" s="14">
        <v>10801182.570000002</v>
      </c>
    </row>
    <row r="37" spans="1:16" x14ac:dyDescent="0.2">
      <c r="A37" s="8">
        <f t="shared" si="0"/>
        <v>23</v>
      </c>
      <c r="C37" s="11" t="s">
        <v>28</v>
      </c>
      <c r="D37" s="12">
        <f>SUM(D32:D36)</f>
        <v>182038242.03</v>
      </c>
      <c r="E37" s="12">
        <f>SUM(E32:E36)</f>
        <v>10153359.855296999</v>
      </c>
      <c r="F37" s="12">
        <f>SUM(F32:F36)</f>
        <v>-1564876.6110289996</v>
      </c>
      <c r="G37" s="12">
        <f>SUM(G32:G36)</f>
        <v>-97988.264267984312</v>
      </c>
      <c r="H37" s="12">
        <f>SUM(H32:H36)</f>
        <v>190528737.01000002</v>
      </c>
    </row>
    <row r="38" spans="1:16" x14ac:dyDescent="0.2">
      <c r="A38" s="8">
        <f t="shared" si="0"/>
        <v>24</v>
      </c>
      <c r="D38" s="3"/>
    </row>
    <row r="39" spans="1:16" x14ac:dyDescent="0.2">
      <c r="A39" s="8">
        <f t="shared" si="0"/>
        <v>25</v>
      </c>
      <c r="C39" s="11" t="s">
        <v>34</v>
      </c>
      <c r="D39" s="3"/>
    </row>
    <row r="40" spans="1:16" x14ac:dyDescent="0.2">
      <c r="A40" s="8">
        <f t="shared" si="0"/>
        <v>26</v>
      </c>
      <c r="C40" s="11" t="s">
        <v>35</v>
      </c>
      <c r="D40" s="3"/>
    </row>
    <row r="41" spans="1:16" x14ac:dyDescent="0.2">
      <c r="A41" s="8">
        <f t="shared" si="0"/>
        <v>27</v>
      </c>
      <c r="C41" s="11" t="s">
        <v>36</v>
      </c>
      <c r="D41" s="3"/>
    </row>
    <row r="42" spans="1:16" x14ac:dyDescent="0.2">
      <c r="A42" s="8">
        <f t="shared" si="0"/>
        <v>28</v>
      </c>
      <c r="C42" s="11"/>
      <c r="D42" s="3"/>
    </row>
    <row r="43" spans="1:16" x14ac:dyDescent="0.2">
      <c r="A43" s="8">
        <f t="shared" si="0"/>
        <v>29</v>
      </c>
      <c r="C43" s="9">
        <v>2018</v>
      </c>
      <c r="D43" s="10"/>
    </row>
    <row r="44" spans="1:16" x14ac:dyDescent="0.2">
      <c r="A44" s="8">
        <f t="shared" si="0"/>
        <v>30</v>
      </c>
      <c r="C44" s="8"/>
      <c r="D44" s="8"/>
      <c r="E44" s="4"/>
      <c r="F44" s="4"/>
      <c r="G44" s="4"/>
    </row>
    <row r="45" spans="1:16" x14ac:dyDescent="0.2">
      <c r="A45" s="8">
        <f t="shared" si="0"/>
        <v>31</v>
      </c>
      <c r="C45" s="11" t="s">
        <v>23</v>
      </c>
      <c r="D45" s="12">
        <f>H32</f>
        <v>2374460.64</v>
      </c>
      <c r="E45" s="3">
        <v>14602.308448</v>
      </c>
      <c r="F45" s="3">
        <v>-85782.148535999993</v>
      </c>
      <c r="G45" s="3">
        <f>H45-SUM(D45:F45)</f>
        <v>54846.190088000149</v>
      </c>
      <c r="H45" s="3">
        <v>2358126.9900000002</v>
      </c>
    </row>
    <row r="46" spans="1:16" x14ac:dyDescent="0.2">
      <c r="A46" s="8">
        <f t="shared" si="0"/>
        <v>32</v>
      </c>
      <c r="C46" s="11" t="s">
        <v>24</v>
      </c>
      <c r="D46" s="12">
        <f>H33</f>
        <v>0</v>
      </c>
      <c r="E46" s="3">
        <v>0</v>
      </c>
      <c r="F46" s="3">
        <v>0</v>
      </c>
      <c r="G46" s="3">
        <f t="shared" ref="G46:G49" si="3">H46-SUM(D46:F46)</f>
        <v>0</v>
      </c>
      <c r="H46" s="3">
        <v>0</v>
      </c>
    </row>
    <row r="47" spans="1:16" x14ac:dyDescent="0.2">
      <c r="A47" s="8">
        <f t="shared" si="0"/>
        <v>33</v>
      </c>
      <c r="C47" s="11" t="s">
        <v>25</v>
      </c>
      <c r="D47" s="12">
        <f>H34</f>
        <v>4873124.7</v>
      </c>
      <c r="E47" s="3">
        <v>232710.56474600005</v>
      </c>
      <c r="F47" s="3">
        <v>-104713.804748</v>
      </c>
      <c r="G47" s="3">
        <f t="shared" si="3"/>
        <v>739253.4500019988</v>
      </c>
      <c r="H47" s="3">
        <v>5740374.9099999992</v>
      </c>
    </row>
    <row r="48" spans="1:16" x14ac:dyDescent="0.2">
      <c r="A48" s="8">
        <f t="shared" si="0"/>
        <v>34</v>
      </c>
      <c r="C48" s="11" t="s">
        <v>26</v>
      </c>
      <c r="D48" s="12">
        <f>H35</f>
        <v>172479969.10000002</v>
      </c>
      <c r="E48" s="3">
        <v>10341195.578392005</v>
      </c>
      <c r="F48" s="3">
        <v>-496688.71596000018</v>
      </c>
      <c r="G48" s="3">
        <f t="shared" si="3"/>
        <v>1655740.4275680184</v>
      </c>
      <c r="H48" s="3">
        <v>183980216.39000005</v>
      </c>
    </row>
    <row r="49" spans="1:8" x14ac:dyDescent="0.2">
      <c r="A49" s="8">
        <f t="shared" si="0"/>
        <v>35</v>
      </c>
      <c r="C49" s="11" t="s">
        <v>27</v>
      </c>
      <c r="D49" s="13">
        <f>H36</f>
        <v>10801182.570000002</v>
      </c>
      <c r="E49" s="14">
        <v>1231807.951171</v>
      </c>
      <c r="F49" s="14">
        <v>-453407.21561599994</v>
      </c>
      <c r="G49" s="14">
        <f t="shared" si="3"/>
        <v>172717.19444500282</v>
      </c>
      <c r="H49" s="14">
        <v>11752300.500000004</v>
      </c>
    </row>
    <row r="50" spans="1:8" x14ac:dyDescent="0.2">
      <c r="A50" s="8">
        <f t="shared" si="0"/>
        <v>36</v>
      </c>
      <c r="C50" s="11" t="s">
        <v>28</v>
      </c>
      <c r="D50" s="12">
        <f>SUM(D45:D49)</f>
        <v>190528737.01000002</v>
      </c>
      <c r="E50" s="12">
        <f>SUM(E45:E49)</f>
        <v>11820316.402757004</v>
      </c>
      <c r="F50" s="12">
        <f>SUM(F45:F49)</f>
        <v>-1140591.8848600001</v>
      </c>
      <c r="G50" s="12">
        <f>SUM(G45:G49)</f>
        <v>2622557.2621030202</v>
      </c>
      <c r="H50" s="12">
        <f>SUM(H45:H49)</f>
        <v>203831018.79000005</v>
      </c>
    </row>
    <row r="51" spans="1:8" x14ac:dyDescent="0.2">
      <c r="A51" s="8">
        <f t="shared" si="0"/>
        <v>37</v>
      </c>
      <c r="C51" s="11"/>
      <c r="D51" s="12"/>
      <c r="E51" s="12"/>
      <c r="F51" s="12"/>
      <c r="G51" s="12"/>
      <c r="H51" s="12"/>
    </row>
    <row r="52" spans="1:8" x14ac:dyDescent="0.2">
      <c r="A52" s="8">
        <f t="shared" si="0"/>
        <v>38</v>
      </c>
      <c r="C52" s="11" t="s">
        <v>37</v>
      </c>
      <c r="D52" s="12"/>
      <c r="E52" s="12"/>
      <c r="F52" s="12"/>
      <c r="G52" s="12"/>
      <c r="H52" s="12"/>
    </row>
    <row r="53" spans="1:8" x14ac:dyDescent="0.2">
      <c r="A53" s="8">
        <f t="shared" si="0"/>
        <v>39</v>
      </c>
      <c r="C53" s="11" t="s">
        <v>38</v>
      </c>
      <c r="D53" s="12"/>
      <c r="E53" s="12"/>
      <c r="F53" s="12"/>
      <c r="G53" s="12"/>
      <c r="H53" s="12"/>
    </row>
    <row r="54" spans="1:8" x14ac:dyDescent="0.2">
      <c r="A54" s="8">
        <f t="shared" si="0"/>
        <v>40</v>
      </c>
      <c r="C54" s="11" t="s">
        <v>39</v>
      </c>
      <c r="D54" s="12"/>
      <c r="E54" s="12"/>
      <c r="F54" s="12"/>
      <c r="G54" s="12"/>
      <c r="H54" s="12"/>
    </row>
    <row r="55" spans="1:8" x14ac:dyDescent="0.2">
      <c r="A55" s="8">
        <f t="shared" si="0"/>
        <v>41</v>
      </c>
      <c r="C55" s="11"/>
      <c r="D55" s="12"/>
      <c r="E55" s="12"/>
      <c r="F55" s="12"/>
      <c r="G55" s="12"/>
      <c r="H55" s="12"/>
    </row>
    <row r="56" spans="1:8" x14ac:dyDescent="0.2">
      <c r="A56" s="8">
        <f t="shared" si="0"/>
        <v>42</v>
      </c>
      <c r="C56" s="11"/>
      <c r="D56" s="12"/>
      <c r="E56" s="12"/>
      <c r="F56" s="12"/>
      <c r="G56" s="12"/>
      <c r="H56" s="12"/>
    </row>
    <row r="57" spans="1:8" x14ac:dyDescent="0.2">
      <c r="A57" s="8">
        <f t="shared" si="0"/>
        <v>43</v>
      </c>
      <c r="D57" s="3"/>
    </row>
    <row r="58" spans="1:8" x14ac:dyDescent="0.2">
      <c r="A58" s="8">
        <f t="shared" si="0"/>
        <v>44</v>
      </c>
      <c r="C58" s="1" t="s">
        <v>40</v>
      </c>
      <c r="D58" s="3"/>
    </row>
    <row r="59" spans="1:8" x14ac:dyDescent="0.2">
      <c r="D59" s="3"/>
    </row>
    <row r="60" spans="1:8" x14ac:dyDescent="0.2">
      <c r="D60" s="3"/>
    </row>
    <row r="61" spans="1:8" x14ac:dyDescent="0.2">
      <c r="D61" s="3"/>
    </row>
    <row r="62" spans="1:8" x14ac:dyDescent="0.2">
      <c r="D62" s="3"/>
    </row>
    <row r="63" spans="1:8" x14ac:dyDescent="0.2">
      <c r="D63" s="3"/>
    </row>
    <row r="64" spans="1:8" x14ac:dyDescent="0.2">
      <c r="D64" s="3"/>
    </row>
    <row r="65" spans="1:8" x14ac:dyDescent="0.2">
      <c r="D65" s="3"/>
    </row>
    <row r="66" spans="1:8" x14ac:dyDescent="0.2">
      <c r="D66" s="3"/>
    </row>
    <row r="67" spans="1:8" x14ac:dyDescent="0.2">
      <c r="D67" s="3"/>
    </row>
    <row r="68" spans="1:8" x14ac:dyDescent="0.2">
      <c r="D68" s="3"/>
    </row>
    <row r="69" spans="1:8" x14ac:dyDescent="0.2">
      <c r="D69" s="3"/>
    </row>
    <row r="70" spans="1:8" x14ac:dyDescent="0.2">
      <c r="A70" s="16" t="s">
        <v>41</v>
      </c>
      <c r="B70" s="16"/>
      <c r="C70" s="16"/>
      <c r="D70" s="16"/>
      <c r="E70" s="16"/>
      <c r="F70" s="16"/>
      <c r="G70" s="16"/>
      <c r="H70" s="16"/>
    </row>
    <row r="71" spans="1:8" x14ac:dyDescent="0.2">
      <c r="A71" s="16" t="s">
        <v>42</v>
      </c>
      <c r="B71" s="16"/>
      <c r="C71" s="16"/>
      <c r="D71" s="16"/>
      <c r="E71" s="16"/>
      <c r="F71" s="16"/>
      <c r="G71" s="16"/>
      <c r="H71" s="16"/>
    </row>
    <row r="72" spans="1:8" x14ac:dyDescent="0.2">
      <c r="A72" s="16" t="s">
        <v>43</v>
      </c>
      <c r="B72" s="16"/>
      <c r="C72" s="16"/>
      <c r="D72" s="16"/>
      <c r="E72" s="16"/>
      <c r="F72" s="16"/>
      <c r="G72" s="16"/>
      <c r="H72" s="16"/>
    </row>
    <row r="73" spans="1:8" x14ac:dyDescent="0.2">
      <c r="A73" s="8"/>
      <c r="B73" s="8"/>
      <c r="C73" s="8"/>
      <c r="D73" s="8"/>
      <c r="E73" s="8"/>
      <c r="F73" s="8"/>
      <c r="G73" s="8"/>
      <c r="H73" s="8"/>
    </row>
    <row r="74" spans="1:8" x14ac:dyDescent="0.2">
      <c r="A74" s="16" t="s">
        <v>0</v>
      </c>
      <c r="B74" s="16"/>
      <c r="C74" s="16"/>
      <c r="D74" s="16"/>
      <c r="E74" s="16"/>
      <c r="F74" s="16"/>
      <c r="G74" s="16"/>
      <c r="H74" s="16"/>
    </row>
    <row r="75" spans="1:8" x14ac:dyDescent="0.2">
      <c r="A75" s="18" t="s">
        <v>1</v>
      </c>
      <c r="B75" s="18"/>
      <c r="C75" s="18"/>
      <c r="D75" s="18"/>
      <c r="E75" s="18"/>
      <c r="F75" s="18"/>
      <c r="G75" s="18"/>
      <c r="H75" s="18"/>
    </row>
    <row r="76" spans="1:8" x14ac:dyDescent="0.2">
      <c r="A76" s="16" t="s">
        <v>2</v>
      </c>
      <c r="B76" s="16"/>
      <c r="C76" s="16"/>
      <c r="D76" s="16"/>
      <c r="E76" s="16"/>
      <c r="F76" s="16"/>
      <c r="G76" s="16"/>
      <c r="H76" s="16"/>
    </row>
    <row r="77" spans="1:8" x14ac:dyDescent="0.2">
      <c r="A77" s="16" t="s">
        <v>3</v>
      </c>
      <c r="B77" s="16"/>
      <c r="C77" s="16"/>
      <c r="D77" s="16"/>
      <c r="E77" s="16"/>
      <c r="F77" s="16"/>
      <c r="G77" s="16"/>
      <c r="H77" s="16"/>
    </row>
    <row r="78" spans="1:8" x14ac:dyDescent="0.2">
      <c r="A78" s="16" t="s">
        <v>4</v>
      </c>
      <c r="B78" s="16"/>
      <c r="C78" s="16"/>
      <c r="D78" s="16"/>
      <c r="E78" s="16"/>
      <c r="F78" s="16"/>
      <c r="G78" s="16"/>
      <c r="H78" s="16"/>
    </row>
    <row r="79" spans="1:8" x14ac:dyDescent="0.2">
      <c r="A79" s="16" t="s">
        <v>5</v>
      </c>
      <c r="B79" s="16"/>
      <c r="C79" s="16"/>
      <c r="D79" s="16"/>
      <c r="E79" s="16"/>
      <c r="F79" s="16"/>
      <c r="G79" s="16"/>
      <c r="H79" s="16"/>
    </row>
    <row r="81" spans="1:15" x14ac:dyDescent="0.2">
      <c r="A81" s="17" t="s">
        <v>6</v>
      </c>
      <c r="B81" s="17"/>
      <c r="C81" s="17"/>
      <c r="D81" s="17"/>
      <c r="E81" s="17"/>
      <c r="F81" s="17"/>
      <c r="G81" s="17"/>
      <c r="H81" s="17"/>
    </row>
    <row r="83" spans="1:15" x14ac:dyDescent="0.2">
      <c r="D83" s="16"/>
      <c r="E83" s="16"/>
      <c r="F83" s="16"/>
      <c r="G83" s="16"/>
      <c r="H83" s="16"/>
    </row>
    <row r="84" spans="1:15" x14ac:dyDescent="0.2">
      <c r="A84" s="1" t="s">
        <v>7</v>
      </c>
      <c r="D84" s="2" t="s">
        <v>8</v>
      </c>
      <c r="F84" s="4"/>
      <c r="G84" s="4"/>
      <c r="H84" s="4" t="s">
        <v>9</v>
      </c>
    </row>
    <row r="85" spans="1:15" x14ac:dyDescent="0.2">
      <c r="A85" s="15" t="s">
        <v>10</v>
      </c>
      <c r="C85" s="5" t="s">
        <v>11</v>
      </c>
      <c r="D85" s="5" t="s">
        <v>12</v>
      </c>
      <c r="E85" s="6" t="s">
        <v>13</v>
      </c>
      <c r="F85" s="6" t="s">
        <v>14</v>
      </c>
      <c r="G85" s="6" t="s">
        <v>15</v>
      </c>
      <c r="H85" s="6" t="s">
        <v>12</v>
      </c>
    </row>
    <row r="86" spans="1:15" x14ac:dyDescent="0.2">
      <c r="C86" s="7" t="s">
        <v>16</v>
      </c>
      <c r="D86" s="7" t="s">
        <v>17</v>
      </c>
      <c r="E86" s="4" t="s">
        <v>18</v>
      </c>
      <c r="F86" s="4" t="s">
        <v>19</v>
      </c>
      <c r="G86" s="4" t="s">
        <v>20</v>
      </c>
      <c r="H86" s="4" t="s">
        <v>21</v>
      </c>
    </row>
    <row r="87" spans="1:15" x14ac:dyDescent="0.2">
      <c r="C87" s="8"/>
      <c r="E87" s="4"/>
      <c r="F87" s="4"/>
      <c r="G87" s="4"/>
      <c r="H87" s="4" t="s">
        <v>22</v>
      </c>
    </row>
    <row r="88" spans="1:15" x14ac:dyDescent="0.2">
      <c r="A88" s="8">
        <f>A58+1</f>
        <v>45</v>
      </c>
      <c r="C88" s="9">
        <v>2019</v>
      </c>
      <c r="D88" s="10"/>
    </row>
    <row r="89" spans="1:15" x14ac:dyDescent="0.2">
      <c r="A89" s="8">
        <f t="shared" ref="A89:A172" si="4">A88+1</f>
        <v>46</v>
      </c>
      <c r="C89" s="8"/>
      <c r="D89" s="8"/>
      <c r="E89" s="4"/>
      <c r="F89" s="4"/>
      <c r="G89" s="4"/>
    </row>
    <row r="90" spans="1:15" x14ac:dyDescent="0.2">
      <c r="A90" s="8">
        <f t="shared" si="4"/>
        <v>47</v>
      </c>
      <c r="C90" s="11" t="s">
        <v>23</v>
      </c>
      <c r="D90" s="12">
        <f>H45</f>
        <v>2358126.9900000002</v>
      </c>
      <c r="E90" s="3">
        <v>1141427.49</v>
      </c>
      <c r="F90" s="3">
        <v>0</v>
      </c>
      <c r="G90" s="3">
        <f>H90-SUM(D90:F90)</f>
        <v>8875.2999999998137</v>
      </c>
      <c r="H90" s="3">
        <v>3508429.7800000003</v>
      </c>
    </row>
    <row r="91" spans="1:15" x14ac:dyDescent="0.2">
      <c r="A91" s="8">
        <f t="shared" si="4"/>
        <v>48</v>
      </c>
      <c r="C91" s="11" t="s">
        <v>24</v>
      </c>
      <c r="D91" s="12">
        <f>H46</f>
        <v>0</v>
      </c>
      <c r="E91" s="3">
        <v>0</v>
      </c>
      <c r="F91" s="3">
        <v>0</v>
      </c>
      <c r="G91" s="3">
        <f t="shared" ref="G91:G94" si="5">H91-SUM(D91:F91)</f>
        <v>0</v>
      </c>
      <c r="H91" s="3">
        <v>0</v>
      </c>
    </row>
    <row r="92" spans="1:15" x14ac:dyDescent="0.2">
      <c r="A92" s="8">
        <f t="shared" si="4"/>
        <v>49</v>
      </c>
      <c r="C92" s="11" t="s">
        <v>25</v>
      </c>
      <c r="D92" s="12">
        <f>H47</f>
        <v>5740374.9099999992</v>
      </c>
      <c r="E92" s="3">
        <v>49749.615486000002</v>
      </c>
      <c r="F92" s="3">
        <v>-44220.194187000001</v>
      </c>
      <c r="G92" s="3">
        <f t="shared" si="5"/>
        <v>52145.708701000549</v>
      </c>
      <c r="H92" s="3">
        <v>5798050.0399999991</v>
      </c>
    </row>
    <row r="93" spans="1:15" x14ac:dyDescent="0.2">
      <c r="A93" s="8">
        <f t="shared" si="4"/>
        <v>50</v>
      </c>
      <c r="C93" s="11" t="s">
        <v>26</v>
      </c>
      <c r="D93" s="12">
        <f>H48</f>
        <v>183980216.39000005</v>
      </c>
      <c r="E93" s="3">
        <v>9975061.0751999989</v>
      </c>
      <c r="F93" s="3">
        <v>-534957.93810000014</v>
      </c>
      <c r="G93" s="3">
        <f t="shared" si="5"/>
        <v>308364.61289995909</v>
      </c>
      <c r="H93" s="3">
        <v>193728684.13999999</v>
      </c>
    </row>
    <row r="94" spans="1:15" ht="12.75" x14ac:dyDescent="0.2">
      <c r="A94" s="8">
        <f t="shared" si="4"/>
        <v>51</v>
      </c>
      <c r="C94" s="11" t="s">
        <v>27</v>
      </c>
      <c r="D94" s="13">
        <f>H49</f>
        <v>11752300.500000004</v>
      </c>
      <c r="E94" s="14">
        <v>1287934.0213319999</v>
      </c>
      <c r="F94" s="14">
        <v>-495701.40617300005</v>
      </c>
      <c r="G94" s="14">
        <f t="shared" si="5"/>
        <v>-22001.125158999115</v>
      </c>
      <c r="H94" s="14">
        <v>12522531.990000004</v>
      </c>
      <c r="L94"/>
      <c r="M94"/>
      <c r="N94"/>
      <c r="O94"/>
    </row>
    <row r="95" spans="1:15" ht="12.75" x14ac:dyDescent="0.2">
      <c r="A95" s="8">
        <f t="shared" si="4"/>
        <v>52</v>
      </c>
      <c r="C95" s="11" t="s">
        <v>28</v>
      </c>
      <c r="D95" s="12">
        <f>SUM(D90:D94)</f>
        <v>203831018.79000005</v>
      </c>
      <c r="E95" s="12">
        <f>SUM(E90:E94)</f>
        <v>12454172.202017998</v>
      </c>
      <c r="F95" s="12">
        <f>SUM(F90:F94)</f>
        <v>-1074879.5384600002</v>
      </c>
      <c r="G95" s="12">
        <f>SUM(G90:G94)</f>
        <v>347384.49644196033</v>
      </c>
      <c r="H95" s="12">
        <f>SUM(H90:H94)</f>
        <v>215557695.94999999</v>
      </c>
      <c r="L95"/>
      <c r="M95"/>
      <c r="N95"/>
      <c r="O95"/>
    </row>
    <row r="96" spans="1:15" ht="12.75" x14ac:dyDescent="0.2">
      <c r="A96" s="8">
        <f t="shared" si="4"/>
        <v>53</v>
      </c>
      <c r="C96" s="11"/>
      <c r="D96" s="12"/>
      <c r="E96" s="12"/>
      <c r="F96" s="12"/>
      <c r="G96" s="12"/>
      <c r="H96" s="12"/>
      <c r="L96"/>
      <c r="M96"/>
      <c r="N96"/>
      <c r="O96"/>
    </row>
    <row r="97" spans="1:15" ht="12.75" x14ac:dyDescent="0.2">
      <c r="A97" s="8">
        <f t="shared" si="4"/>
        <v>54</v>
      </c>
      <c r="C97" s="11" t="s">
        <v>44</v>
      </c>
      <c r="D97" s="12"/>
      <c r="E97" s="12"/>
      <c r="F97" s="12"/>
      <c r="G97" s="12"/>
      <c r="H97" s="12"/>
      <c r="L97"/>
      <c r="M97"/>
      <c r="N97"/>
      <c r="O97"/>
    </row>
    <row r="98" spans="1:15" ht="12.75" x14ac:dyDescent="0.2">
      <c r="A98" s="8">
        <f t="shared" si="4"/>
        <v>55</v>
      </c>
      <c r="C98" s="11" t="s">
        <v>45</v>
      </c>
      <c r="D98" s="12"/>
      <c r="E98" s="12"/>
      <c r="F98" s="12"/>
      <c r="G98" s="12"/>
      <c r="H98" s="12"/>
      <c r="L98"/>
      <c r="M98"/>
      <c r="N98"/>
      <c r="O98"/>
    </row>
    <row r="99" spans="1:15" ht="12.75" x14ac:dyDescent="0.2">
      <c r="A99" s="8">
        <f t="shared" si="4"/>
        <v>56</v>
      </c>
      <c r="C99" s="11" t="s">
        <v>46</v>
      </c>
      <c r="D99" s="12"/>
      <c r="E99" s="12"/>
      <c r="F99" s="12"/>
      <c r="G99" s="12"/>
      <c r="H99" s="12"/>
      <c r="L99"/>
      <c r="M99"/>
      <c r="N99"/>
      <c r="O99"/>
    </row>
    <row r="100" spans="1:15" ht="12.75" x14ac:dyDescent="0.2">
      <c r="A100" s="8">
        <f t="shared" si="4"/>
        <v>57</v>
      </c>
      <c r="C100" s="11" t="s">
        <v>47</v>
      </c>
      <c r="D100" s="12"/>
      <c r="E100" s="12"/>
      <c r="F100" s="12"/>
      <c r="G100" s="12"/>
      <c r="H100" s="12"/>
      <c r="L100"/>
      <c r="M100"/>
      <c r="N100"/>
      <c r="O100"/>
    </row>
    <row r="101" spans="1:15" x14ac:dyDescent="0.2">
      <c r="A101" s="8">
        <f t="shared" si="4"/>
        <v>58</v>
      </c>
      <c r="C101" s="11"/>
      <c r="D101" s="12"/>
      <c r="E101" s="12"/>
      <c r="F101" s="12"/>
      <c r="G101" s="12"/>
      <c r="H101" s="12"/>
    </row>
    <row r="102" spans="1:15" x14ac:dyDescent="0.2">
      <c r="A102" s="8">
        <f t="shared" si="4"/>
        <v>59</v>
      </c>
      <c r="C102" s="11"/>
      <c r="D102" s="12"/>
      <c r="E102" s="12"/>
      <c r="F102" s="12"/>
      <c r="G102" s="12"/>
      <c r="H102" s="12"/>
    </row>
    <row r="103" spans="1:15" x14ac:dyDescent="0.2">
      <c r="A103" s="8">
        <f t="shared" si="4"/>
        <v>60</v>
      </c>
      <c r="C103" s="11"/>
      <c r="D103" s="3"/>
    </row>
    <row r="104" spans="1:15" x14ac:dyDescent="0.2">
      <c r="A104" s="8">
        <f t="shared" si="4"/>
        <v>61</v>
      </c>
      <c r="C104" s="9">
        <v>2020</v>
      </c>
      <c r="D104" s="10"/>
    </row>
    <row r="105" spans="1:15" x14ac:dyDescent="0.2">
      <c r="A105" s="8">
        <f t="shared" si="4"/>
        <v>62</v>
      </c>
      <c r="C105" s="8"/>
      <c r="D105" s="8"/>
      <c r="E105" s="4"/>
      <c r="F105" s="4"/>
      <c r="G105" s="4"/>
    </row>
    <row r="106" spans="1:15" x14ac:dyDescent="0.2">
      <c r="A106" s="8">
        <f t="shared" si="4"/>
        <v>63</v>
      </c>
      <c r="C106" s="11" t="s">
        <v>23</v>
      </c>
      <c r="D106" s="12">
        <f>H90</f>
        <v>3508429.7800000003</v>
      </c>
      <c r="E106" s="3">
        <f>58406.494275+28984.65</f>
        <v>87391.144274999999</v>
      </c>
      <c r="F106" s="3">
        <v>0</v>
      </c>
      <c r="G106" s="3">
        <f>H106-SUM(D106:F106)</f>
        <v>-17890.514275000431</v>
      </c>
      <c r="H106" s="3">
        <v>3577930.4099999997</v>
      </c>
    </row>
    <row r="107" spans="1:15" x14ac:dyDescent="0.2">
      <c r="A107" s="8">
        <f t="shared" si="4"/>
        <v>64</v>
      </c>
      <c r="C107" s="11" t="s">
        <v>24</v>
      </c>
      <c r="D107" s="12">
        <f>H91</f>
        <v>0</v>
      </c>
      <c r="E107" s="3">
        <v>0</v>
      </c>
      <c r="F107" s="3">
        <v>0</v>
      </c>
      <c r="G107" s="3">
        <f t="shared" ref="G107:G110" si="6">H107-SUM(D107:F107)</f>
        <v>0</v>
      </c>
      <c r="H107" s="3">
        <v>0</v>
      </c>
    </row>
    <row r="108" spans="1:15" x14ac:dyDescent="0.2">
      <c r="A108" s="8">
        <f t="shared" si="4"/>
        <v>65</v>
      </c>
      <c r="C108" s="11" t="s">
        <v>25</v>
      </c>
      <c r="D108" s="12">
        <f>H92</f>
        <v>5798050.0399999991</v>
      </c>
      <c r="E108" s="3">
        <v>4449.2609279999997</v>
      </c>
      <c r="F108" s="3">
        <v>-19808.087039999999</v>
      </c>
      <c r="G108" s="3">
        <f t="shared" si="6"/>
        <v>47845.886111999862</v>
      </c>
      <c r="H108" s="3">
        <v>5830537.0999999996</v>
      </c>
    </row>
    <row r="109" spans="1:15" x14ac:dyDescent="0.2">
      <c r="A109" s="8">
        <f t="shared" si="4"/>
        <v>66</v>
      </c>
      <c r="C109" s="11" t="s">
        <v>26</v>
      </c>
      <c r="D109" s="12">
        <f>H93</f>
        <v>193728684.13999999</v>
      </c>
      <c r="E109" s="3">
        <v>13458673.976375004</v>
      </c>
      <c r="F109" s="3">
        <v>-892428.82015499985</v>
      </c>
      <c r="G109" s="3">
        <f t="shared" si="6"/>
        <v>406675.61377999187</v>
      </c>
      <c r="H109" s="3">
        <v>206701604.91</v>
      </c>
    </row>
    <row r="110" spans="1:15" x14ac:dyDescent="0.2">
      <c r="A110" s="8">
        <f t="shared" si="4"/>
        <v>67</v>
      </c>
      <c r="C110" s="11" t="s">
        <v>27</v>
      </c>
      <c r="D110" s="13">
        <f>H94</f>
        <v>12522531.990000004</v>
      </c>
      <c r="E110" s="14">
        <v>793863.75396300014</v>
      </c>
      <c r="F110" s="14">
        <v>-688257.38004700001</v>
      </c>
      <c r="G110" s="14">
        <f t="shared" si="6"/>
        <v>67082.14608400315</v>
      </c>
      <c r="H110" s="14">
        <v>12695220.510000005</v>
      </c>
    </row>
    <row r="111" spans="1:15" x14ac:dyDescent="0.2">
      <c r="A111" s="8">
        <f t="shared" si="4"/>
        <v>68</v>
      </c>
      <c r="C111" s="11" t="s">
        <v>28</v>
      </c>
      <c r="D111" s="12">
        <f>SUM(D106:D110)</f>
        <v>215557695.94999999</v>
      </c>
      <c r="E111" s="12">
        <f>SUM(E106:E110)</f>
        <v>14344378.135541003</v>
      </c>
      <c r="F111" s="12">
        <f>SUM(F106:F110)</f>
        <v>-1600494.287242</v>
      </c>
      <c r="G111" s="12">
        <f>SUM(G106:G110)</f>
        <v>503713.13170099445</v>
      </c>
      <c r="H111" s="12">
        <f>SUM(H106:H110)</f>
        <v>228805292.93000001</v>
      </c>
    </row>
    <row r="112" spans="1:15" x14ac:dyDescent="0.2">
      <c r="A112" s="8">
        <f t="shared" si="4"/>
        <v>69</v>
      </c>
      <c r="C112" s="11"/>
      <c r="D112" s="12"/>
      <c r="E112" s="12"/>
      <c r="F112" s="12"/>
      <c r="G112" s="12"/>
      <c r="H112" s="12"/>
    </row>
    <row r="113" spans="1:8" x14ac:dyDescent="0.2">
      <c r="A113" s="8">
        <f t="shared" si="4"/>
        <v>70</v>
      </c>
      <c r="C113" s="11" t="s">
        <v>48</v>
      </c>
      <c r="D113" s="12"/>
      <c r="E113" s="12"/>
      <c r="F113" s="12"/>
      <c r="G113" s="12"/>
      <c r="H113" s="12"/>
    </row>
    <row r="114" spans="1:8" x14ac:dyDescent="0.2">
      <c r="A114" s="8">
        <f t="shared" si="4"/>
        <v>71</v>
      </c>
      <c r="C114" s="11" t="s">
        <v>49</v>
      </c>
      <c r="D114" s="12"/>
      <c r="E114" s="12"/>
      <c r="F114" s="12"/>
      <c r="G114" s="12"/>
      <c r="H114" s="12"/>
    </row>
    <row r="115" spans="1:8" x14ac:dyDescent="0.2">
      <c r="A115" s="8">
        <f t="shared" si="4"/>
        <v>72</v>
      </c>
      <c r="C115" s="11" t="s">
        <v>50</v>
      </c>
      <c r="D115" s="12"/>
      <c r="E115" s="12"/>
      <c r="F115" s="12"/>
      <c r="G115" s="12"/>
      <c r="H115" s="12"/>
    </row>
    <row r="116" spans="1:8" x14ac:dyDescent="0.2">
      <c r="A116" s="8">
        <f t="shared" si="4"/>
        <v>73</v>
      </c>
      <c r="C116" s="11"/>
      <c r="D116" s="12"/>
      <c r="E116" s="12"/>
      <c r="F116" s="12"/>
      <c r="G116" s="12"/>
      <c r="H116" s="12"/>
    </row>
    <row r="117" spans="1:8" x14ac:dyDescent="0.2">
      <c r="A117" s="8">
        <f t="shared" si="4"/>
        <v>74</v>
      </c>
      <c r="D117" s="3"/>
    </row>
    <row r="118" spans="1:8" x14ac:dyDescent="0.2">
      <c r="A118" s="8">
        <v>75</v>
      </c>
      <c r="C118" s="1" t="s">
        <v>40</v>
      </c>
      <c r="D118" s="3"/>
    </row>
    <row r="119" spans="1:8" x14ac:dyDescent="0.2">
      <c r="D119" s="3"/>
    </row>
    <row r="120" spans="1:8" x14ac:dyDescent="0.2">
      <c r="D120" s="3"/>
    </row>
    <row r="121" spans="1:8" x14ac:dyDescent="0.2">
      <c r="D121" s="3"/>
    </row>
    <row r="122" spans="1:8" x14ac:dyDescent="0.2">
      <c r="D122" s="3"/>
    </row>
    <row r="123" spans="1:8" x14ac:dyDescent="0.2">
      <c r="D123" s="3"/>
    </row>
    <row r="124" spans="1:8" x14ac:dyDescent="0.2">
      <c r="D124" s="3"/>
    </row>
    <row r="125" spans="1:8" x14ac:dyDescent="0.2">
      <c r="D125" s="3"/>
    </row>
    <row r="126" spans="1:8" x14ac:dyDescent="0.2">
      <c r="D126" s="3"/>
    </row>
    <row r="127" spans="1:8" x14ac:dyDescent="0.2">
      <c r="D127" s="3"/>
    </row>
    <row r="128" spans="1:8" x14ac:dyDescent="0.2">
      <c r="D128" s="3"/>
    </row>
    <row r="129" spans="1:8" x14ac:dyDescent="0.2">
      <c r="D129" s="3"/>
    </row>
    <row r="130" spans="1:8" x14ac:dyDescent="0.2">
      <c r="D130" s="3"/>
    </row>
    <row r="131" spans="1:8" x14ac:dyDescent="0.2">
      <c r="D131" s="3"/>
    </row>
    <row r="132" spans="1:8" x14ac:dyDescent="0.2">
      <c r="D132" s="3"/>
    </row>
    <row r="133" spans="1:8" x14ac:dyDescent="0.2">
      <c r="D133" s="3"/>
    </row>
    <row r="134" spans="1:8" x14ac:dyDescent="0.2">
      <c r="D134" s="3"/>
    </row>
    <row r="135" spans="1:8" x14ac:dyDescent="0.2">
      <c r="D135" s="3"/>
    </row>
    <row r="136" spans="1:8" x14ac:dyDescent="0.2">
      <c r="D136" s="3"/>
    </row>
    <row r="137" spans="1:8" x14ac:dyDescent="0.2">
      <c r="D137" s="3"/>
    </row>
    <row r="138" spans="1:8" x14ac:dyDescent="0.2">
      <c r="D138" s="3"/>
    </row>
    <row r="139" spans="1:8" x14ac:dyDescent="0.2">
      <c r="A139" s="16" t="s">
        <v>41</v>
      </c>
      <c r="B139" s="16"/>
      <c r="C139" s="16"/>
      <c r="D139" s="16"/>
      <c r="E139" s="16"/>
      <c r="F139" s="16"/>
      <c r="G139" s="16"/>
      <c r="H139" s="16"/>
    </row>
    <row r="140" spans="1:8" x14ac:dyDescent="0.2">
      <c r="A140" s="16" t="s">
        <v>42</v>
      </c>
      <c r="B140" s="16"/>
      <c r="C140" s="16"/>
      <c r="D140" s="16"/>
      <c r="E140" s="16"/>
      <c r="F140" s="16"/>
      <c r="G140" s="16"/>
      <c r="H140" s="16"/>
    </row>
    <row r="141" spans="1:8" x14ac:dyDescent="0.2">
      <c r="A141" s="16" t="s">
        <v>51</v>
      </c>
      <c r="B141" s="16"/>
      <c r="C141" s="16"/>
      <c r="D141" s="16"/>
      <c r="E141" s="16"/>
      <c r="F141" s="16"/>
      <c r="G141" s="16"/>
      <c r="H141" s="16"/>
    </row>
    <row r="142" spans="1:8" x14ac:dyDescent="0.2">
      <c r="A142" s="8"/>
      <c r="B142" s="8"/>
      <c r="C142" s="8"/>
      <c r="D142" s="8"/>
      <c r="E142" s="8"/>
      <c r="F142" s="8"/>
      <c r="G142" s="8"/>
      <c r="H142" s="8"/>
    </row>
    <row r="143" spans="1:8" x14ac:dyDescent="0.2">
      <c r="A143" s="8"/>
      <c r="B143" s="8"/>
      <c r="C143" s="8"/>
      <c r="D143" s="8"/>
      <c r="E143" s="8"/>
      <c r="F143" s="8"/>
      <c r="G143" s="8"/>
      <c r="H143" s="8"/>
    </row>
    <row r="144" spans="1:8" x14ac:dyDescent="0.2">
      <c r="A144" s="16" t="s">
        <v>0</v>
      </c>
      <c r="B144" s="16"/>
      <c r="C144" s="16"/>
      <c r="D144" s="16"/>
      <c r="E144" s="16"/>
      <c r="F144" s="16"/>
      <c r="G144" s="16"/>
      <c r="H144" s="16"/>
    </row>
    <row r="145" spans="1:15" x14ac:dyDescent="0.2">
      <c r="A145" s="18" t="s">
        <v>1</v>
      </c>
      <c r="B145" s="18"/>
      <c r="C145" s="18"/>
      <c r="D145" s="18"/>
      <c r="E145" s="18"/>
      <c r="F145" s="18"/>
      <c r="G145" s="18"/>
      <c r="H145" s="18"/>
    </row>
    <row r="146" spans="1:15" x14ac:dyDescent="0.2">
      <c r="A146" s="16" t="s">
        <v>2</v>
      </c>
      <c r="B146" s="16"/>
      <c r="C146" s="16"/>
      <c r="D146" s="16"/>
      <c r="E146" s="16"/>
      <c r="F146" s="16"/>
      <c r="G146" s="16"/>
      <c r="H146" s="16"/>
    </row>
    <row r="147" spans="1:15" x14ac:dyDescent="0.2">
      <c r="A147" s="16" t="s">
        <v>3</v>
      </c>
      <c r="B147" s="16"/>
      <c r="C147" s="16"/>
      <c r="D147" s="16"/>
      <c r="E147" s="16"/>
      <c r="F147" s="16"/>
      <c r="G147" s="16"/>
      <c r="H147" s="16"/>
    </row>
    <row r="148" spans="1:15" x14ac:dyDescent="0.2">
      <c r="A148" s="16" t="s">
        <v>4</v>
      </c>
      <c r="B148" s="16"/>
      <c r="C148" s="16"/>
      <c r="D148" s="16"/>
      <c r="E148" s="16"/>
      <c r="F148" s="16"/>
      <c r="G148" s="16"/>
      <c r="H148" s="16"/>
    </row>
    <row r="149" spans="1:15" x14ac:dyDescent="0.2">
      <c r="A149" s="16" t="s">
        <v>5</v>
      </c>
      <c r="B149" s="16"/>
      <c r="C149" s="16"/>
      <c r="D149" s="16"/>
      <c r="E149" s="16"/>
      <c r="F149" s="16"/>
      <c r="G149" s="16"/>
      <c r="H149" s="16"/>
    </row>
    <row r="151" spans="1:15" x14ac:dyDescent="0.2">
      <c r="A151" s="17" t="s">
        <v>6</v>
      </c>
      <c r="B151" s="17"/>
      <c r="C151" s="17"/>
      <c r="D151" s="17"/>
      <c r="E151" s="17"/>
      <c r="F151" s="17"/>
      <c r="G151" s="17"/>
      <c r="H151" s="17"/>
    </row>
    <row r="153" spans="1:15" x14ac:dyDescent="0.2">
      <c r="D153" s="16"/>
      <c r="E153" s="16"/>
      <c r="F153" s="16"/>
      <c r="G153" s="16"/>
      <c r="H153" s="16"/>
    </row>
    <row r="154" spans="1:15" ht="12.75" x14ac:dyDescent="0.2">
      <c r="A154" s="1" t="s">
        <v>7</v>
      </c>
      <c r="D154" s="2" t="s">
        <v>8</v>
      </c>
      <c r="F154" s="4"/>
      <c r="G154" s="4"/>
      <c r="H154" s="4" t="s">
        <v>9</v>
      </c>
      <c r="I154"/>
      <c r="J154"/>
      <c r="K154"/>
      <c r="L154"/>
      <c r="M154"/>
      <c r="N154"/>
      <c r="O154"/>
    </row>
    <row r="155" spans="1:15" ht="12.75" x14ac:dyDescent="0.2">
      <c r="A155" s="15" t="s">
        <v>10</v>
      </c>
      <c r="C155" s="5" t="s">
        <v>11</v>
      </c>
      <c r="D155" s="5" t="s">
        <v>12</v>
      </c>
      <c r="E155" s="6" t="s">
        <v>13</v>
      </c>
      <c r="F155" s="6" t="s">
        <v>14</v>
      </c>
      <c r="G155" s="6" t="s">
        <v>15</v>
      </c>
      <c r="H155" s="6" t="s">
        <v>12</v>
      </c>
      <c r="I155"/>
      <c r="J155"/>
      <c r="K155"/>
      <c r="L155"/>
      <c r="M155"/>
      <c r="N155"/>
      <c r="O155"/>
    </row>
    <row r="156" spans="1:15" ht="12.75" x14ac:dyDescent="0.2">
      <c r="C156" s="7" t="s">
        <v>16</v>
      </c>
      <c r="D156" s="7" t="s">
        <v>17</v>
      </c>
      <c r="E156" s="4" t="s">
        <v>18</v>
      </c>
      <c r="F156" s="4" t="s">
        <v>19</v>
      </c>
      <c r="G156" s="4" t="s">
        <v>20</v>
      </c>
      <c r="H156" s="4" t="s">
        <v>21</v>
      </c>
      <c r="I156"/>
      <c r="J156"/>
      <c r="K156"/>
      <c r="L156"/>
      <c r="M156"/>
      <c r="N156"/>
      <c r="O156"/>
    </row>
    <row r="157" spans="1:15" ht="12.75" x14ac:dyDescent="0.2">
      <c r="C157" s="8"/>
      <c r="E157" s="4"/>
      <c r="F157" s="4"/>
      <c r="G157" s="4"/>
      <c r="H157" s="4" t="s">
        <v>22</v>
      </c>
      <c r="I157"/>
      <c r="J157"/>
      <c r="K157"/>
      <c r="L157"/>
      <c r="M157"/>
      <c r="N157"/>
      <c r="O157"/>
    </row>
    <row r="158" spans="1:15" x14ac:dyDescent="0.2">
      <c r="A158" s="8">
        <f>A118+1</f>
        <v>76</v>
      </c>
      <c r="C158" s="9">
        <v>2021</v>
      </c>
      <c r="D158" s="10"/>
    </row>
    <row r="159" spans="1:15" x14ac:dyDescent="0.2">
      <c r="A159" s="8">
        <f t="shared" si="4"/>
        <v>77</v>
      </c>
      <c r="C159" s="8"/>
      <c r="D159" s="8"/>
      <c r="E159" s="4"/>
      <c r="F159" s="4"/>
      <c r="G159" s="4"/>
    </row>
    <row r="160" spans="1:15" x14ac:dyDescent="0.2">
      <c r="A160" s="8">
        <f t="shared" si="4"/>
        <v>78</v>
      </c>
      <c r="C160" s="11" t="s">
        <v>23</v>
      </c>
      <c r="D160" s="12">
        <f>H106</f>
        <v>3577930.4099999997</v>
      </c>
      <c r="E160" s="3">
        <v>1093290.9148260001</v>
      </c>
      <c r="F160" s="3">
        <v>0</v>
      </c>
      <c r="G160" s="3">
        <f>H160-SUM(D160:F160)</f>
        <v>12544.385173999704</v>
      </c>
      <c r="H160" s="3">
        <v>4683765.71</v>
      </c>
    </row>
    <row r="161" spans="1:8" x14ac:dyDescent="0.2">
      <c r="A161" s="8">
        <f t="shared" si="4"/>
        <v>79</v>
      </c>
      <c r="C161" s="11" t="s">
        <v>24</v>
      </c>
      <c r="D161" s="12">
        <f>H107</f>
        <v>0</v>
      </c>
      <c r="E161" s="3">
        <v>0</v>
      </c>
      <c r="F161" s="3">
        <v>0</v>
      </c>
      <c r="G161" s="3">
        <f t="shared" ref="G161:G164" si="7">H161-SUM(D161:F161)</f>
        <v>0</v>
      </c>
      <c r="H161" s="3">
        <v>0</v>
      </c>
    </row>
    <row r="162" spans="1:8" x14ac:dyDescent="0.2">
      <c r="A162" s="8">
        <f t="shared" si="4"/>
        <v>80</v>
      </c>
      <c r="C162" s="11" t="s">
        <v>25</v>
      </c>
      <c r="D162" s="12">
        <f>H108</f>
        <v>5830537.0999999996</v>
      </c>
      <c r="E162" s="3">
        <v>573225.33362400008</v>
      </c>
      <c r="F162" s="3">
        <v>-24748.544375999998</v>
      </c>
      <c r="G162" s="3">
        <f t="shared" si="7"/>
        <v>-520583.66924799979</v>
      </c>
      <c r="H162" s="3">
        <v>5858430.2199999997</v>
      </c>
    </row>
    <row r="163" spans="1:8" x14ac:dyDescent="0.2">
      <c r="A163" s="8">
        <f t="shared" si="4"/>
        <v>81</v>
      </c>
      <c r="C163" s="11" t="s">
        <v>26</v>
      </c>
      <c r="D163" s="12">
        <f>H109</f>
        <v>206701604.91</v>
      </c>
      <c r="E163" s="3">
        <v>16335510.102976002</v>
      </c>
      <c r="F163" s="3">
        <v>-540648.04759199999</v>
      </c>
      <c r="G163" s="3">
        <f t="shared" si="7"/>
        <v>458895.32461598516</v>
      </c>
      <c r="H163" s="3">
        <v>222955362.28999996</v>
      </c>
    </row>
    <row r="164" spans="1:8" x14ac:dyDescent="0.2">
      <c r="A164" s="8">
        <f t="shared" si="4"/>
        <v>82</v>
      </c>
      <c r="C164" s="11" t="s">
        <v>27</v>
      </c>
      <c r="D164" s="13">
        <f>H110</f>
        <v>12695220.510000005</v>
      </c>
      <c r="E164" s="14">
        <v>9625957.8289559968</v>
      </c>
      <c r="F164" s="14">
        <v>-751254.84448799992</v>
      </c>
      <c r="G164" s="14">
        <f t="shared" si="7"/>
        <v>25251.745531994849</v>
      </c>
      <c r="H164" s="14">
        <v>21595175.239999998</v>
      </c>
    </row>
    <row r="165" spans="1:8" x14ac:dyDescent="0.2">
      <c r="A165" s="8">
        <f t="shared" si="4"/>
        <v>83</v>
      </c>
      <c r="C165" s="11" t="s">
        <v>28</v>
      </c>
      <c r="D165" s="12">
        <f>SUM(D160:D164)</f>
        <v>228805292.93000001</v>
      </c>
      <c r="E165" s="12">
        <f>SUM(E160:E164)</f>
        <v>27627984.180381998</v>
      </c>
      <c r="F165" s="12">
        <f>SUM(F160:F164)</f>
        <v>-1316651.436456</v>
      </c>
      <c r="G165" s="12">
        <f>SUM(G160:G164)</f>
        <v>-23892.213926020078</v>
      </c>
      <c r="H165" s="12">
        <f>SUM(H160:H164)</f>
        <v>255092733.45999998</v>
      </c>
    </row>
    <row r="166" spans="1:8" x14ac:dyDescent="0.2">
      <c r="A166" s="8">
        <f t="shared" si="4"/>
        <v>84</v>
      </c>
      <c r="C166" s="11"/>
      <c r="D166" s="12"/>
      <c r="E166" s="12"/>
      <c r="F166" s="12"/>
      <c r="G166" s="12"/>
      <c r="H166" s="12"/>
    </row>
    <row r="167" spans="1:8" x14ac:dyDescent="0.2">
      <c r="A167" s="8">
        <f t="shared" si="4"/>
        <v>85</v>
      </c>
      <c r="C167" s="11" t="s">
        <v>52</v>
      </c>
      <c r="D167" s="12"/>
      <c r="E167" s="12"/>
      <c r="F167" s="12"/>
      <c r="G167" s="12"/>
      <c r="H167" s="12"/>
    </row>
    <row r="168" spans="1:8" x14ac:dyDescent="0.2">
      <c r="A168" s="8">
        <f t="shared" si="4"/>
        <v>86</v>
      </c>
      <c r="C168" s="11" t="s">
        <v>53</v>
      </c>
      <c r="D168" s="12"/>
      <c r="E168" s="12"/>
      <c r="F168" s="12"/>
      <c r="G168" s="12"/>
      <c r="H168" s="12"/>
    </row>
    <row r="169" spans="1:8" x14ac:dyDescent="0.2">
      <c r="A169" s="8">
        <f t="shared" si="4"/>
        <v>87</v>
      </c>
      <c r="C169" s="11" t="s">
        <v>54</v>
      </c>
      <c r="D169" s="12"/>
      <c r="E169" s="12"/>
      <c r="F169" s="12"/>
      <c r="G169" s="12"/>
      <c r="H169" s="12"/>
    </row>
    <row r="170" spans="1:8" x14ac:dyDescent="0.2">
      <c r="A170" s="8">
        <f t="shared" si="4"/>
        <v>88</v>
      </c>
      <c r="C170" s="11" t="s">
        <v>55</v>
      </c>
      <c r="D170" s="12"/>
      <c r="E170" s="12"/>
      <c r="F170" s="12"/>
      <c r="G170" s="12"/>
      <c r="H170" s="12"/>
    </row>
    <row r="171" spans="1:8" x14ac:dyDescent="0.2">
      <c r="A171" s="8">
        <f t="shared" si="4"/>
        <v>89</v>
      </c>
      <c r="C171" s="11" t="s">
        <v>56</v>
      </c>
      <c r="D171" s="12"/>
      <c r="E171" s="12"/>
      <c r="F171" s="12"/>
      <c r="G171" s="12"/>
      <c r="H171" s="12"/>
    </row>
    <row r="172" spans="1:8" x14ac:dyDescent="0.2">
      <c r="A172" s="8">
        <f t="shared" si="4"/>
        <v>90</v>
      </c>
      <c r="C172" s="11" t="s">
        <v>57</v>
      </c>
      <c r="D172" s="12"/>
      <c r="E172" s="12"/>
      <c r="F172" s="12"/>
      <c r="G172" s="12"/>
      <c r="H172" s="12"/>
    </row>
    <row r="173" spans="1:8" x14ac:dyDescent="0.2">
      <c r="A173" s="8">
        <v>91</v>
      </c>
      <c r="C173" s="11"/>
      <c r="D173" s="12"/>
      <c r="E173" s="12"/>
      <c r="F173" s="12"/>
      <c r="G173" s="12"/>
      <c r="H173" s="12"/>
    </row>
    <row r="174" spans="1:8" x14ac:dyDescent="0.2">
      <c r="A174" s="8">
        <v>92</v>
      </c>
      <c r="D174" s="12"/>
      <c r="E174" s="12"/>
      <c r="F174" s="12"/>
      <c r="G174" s="12"/>
      <c r="H174" s="12"/>
    </row>
    <row r="175" spans="1:8" x14ac:dyDescent="0.2">
      <c r="A175" s="8">
        <v>93</v>
      </c>
      <c r="C175" s="1" t="s">
        <v>40</v>
      </c>
      <c r="D175" s="12"/>
      <c r="E175" s="12"/>
      <c r="F175" s="12"/>
      <c r="G175" s="12"/>
      <c r="H175" s="12"/>
    </row>
    <row r="176" spans="1:8" x14ac:dyDescent="0.2">
      <c r="D176" s="12"/>
      <c r="E176" s="12"/>
      <c r="F176" s="12"/>
      <c r="G176" s="12"/>
      <c r="H176" s="12"/>
    </row>
    <row r="177" spans="4:8" x14ac:dyDescent="0.2">
      <c r="D177" s="12"/>
      <c r="E177" s="12"/>
      <c r="F177" s="12"/>
      <c r="G177" s="12"/>
      <c r="H177" s="12"/>
    </row>
    <row r="178" spans="4:8" x14ac:dyDescent="0.2">
      <c r="D178" s="12"/>
      <c r="E178" s="12"/>
      <c r="F178" s="12"/>
      <c r="G178" s="12"/>
      <c r="H178" s="12"/>
    </row>
    <row r="179" spans="4:8" x14ac:dyDescent="0.2">
      <c r="D179" s="12"/>
      <c r="E179" s="12"/>
      <c r="F179" s="12"/>
      <c r="G179" s="12"/>
      <c r="H179" s="12"/>
    </row>
    <row r="180" spans="4:8" x14ac:dyDescent="0.2">
      <c r="D180" s="12"/>
      <c r="E180" s="12"/>
      <c r="F180" s="12"/>
      <c r="G180" s="12"/>
      <c r="H180" s="12"/>
    </row>
    <row r="181" spans="4:8" x14ac:dyDescent="0.2">
      <c r="D181" s="12"/>
      <c r="E181" s="12"/>
      <c r="F181" s="12"/>
      <c r="G181" s="12"/>
      <c r="H181" s="12"/>
    </row>
    <row r="182" spans="4:8" x14ac:dyDescent="0.2">
      <c r="D182" s="12"/>
      <c r="E182" s="12"/>
      <c r="F182" s="12"/>
      <c r="G182" s="12"/>
      <c r="H182" s="12"/>
    </row>
    <row r="183" spans="4:8" x14ac:dyDescent="0.2">
      <c r="D183" s="12"/>
      <c r="E183" s="12"/>
      <c r="F183" s="12"/>
      <c r="G183" s="12"/>
      <c r="H183" s="12"/>
    </row>
    <row r="184" spans="4:8" x14ac:dyDescent="0.2">
      <c r="D184" s="12"/>
      <c r="E184" s="12"/>
      <c r="F184" s="12"/>
      <c r="G184" s="12"/>
      <c r="H184" s="12"/>
    </row>
    <row r="185" spans="4:8" x14ac:dyDescent="0.2">
      <c r="D185" s="12"/>
      <c r="E185" s="12"/>
      <c r="F185" s="12"/>
      <c r="G185" s="12"/>
      <c r="H185" s="12"/>
    </row>
    <row r="186" spans="4:8" x14ac:dyDescent="0.2">
      <c r="D186" s="12"/>
      <c r="E186" s="12"/>
      <c r="F186" s="12"/>
      <c r="G186" s="12"/>
      <c r="H186" s="12"/>
    </row>
    <row r="187" spans="4:8" x14ac:dyDescent="0.2">
      <c r="D187" s="12"/>
      <c r="E187" s="12"/>
      <c r="F187" s="12"/>
      <c r="G187" s="12"/>
      <c r="H187" s="12"/>
    </row>
    <row r="188" spans="4:8" x14ac:dyDescent="0.2">
      <c r="D188" s="12"/>
      <c r="E188" s="12"/>
      <c r="F188" s="12"/>
      <c r="G188" s="12"/>
      <c r="H188" s="12"/>
    </row>
    <row r="189" spans="4:8" x14ac:dyDescent="0.2">
      <c r="D189" s="12"/>
      <c r="E189" s="12"/>
      <c r="F189" s="12"/>
      <c r="G189" s="12"/>
      <c r="H189" s="12"/>
    </row>
    <row r="190" spans="4:8" x14ac:dyDescent="0.2">
      <c r="D190" s="12"/>
      <c r="E190" s="12"/>
      <c r="F190" s="12"/>
      <c r="G190" s="12"/>
      <c r="H190" s="12"/>
    </row>
    <row r="191" spans="4:8" x14ac:dyDescent="0.2">
      <c r="D191" s="12"/>
      <c r="E191" s="12"/>
      <c r="F191" s="12"/>
      <c r="G191" s="12"/>
      <c r="H191" s="12"/>
    </row>
    <row r="192" spans="4:8" x14ac:dyDescent="0.2">
      <c r="D192" s="12"/>
      <c r="E192" s="12"/>
      <c r="F192" s="12"/>
      <c r="G192" s="12"/>
      <c r="H192" s="12"/>
    </row>
    <row r="193" spans="1:8" x14ac:dyDescent="0.2">
      <c r="D193" s="12"/>
      <c r="E193" s="12"/>
      <c r="F193" s="12"/>
      <c r="G193" s="12"/>
      <c r="H193" s="12"/>
    </row>
    <row r="194" spans="1:8" x14ac:dyDescent="0.2">
      <c r="D194" s="12"/>
      <c r="E194" s="12"/>
      <c r="F194" s="12"/>
      <c r="G194" s="12"/>
      <c r="H194" s="12"/>
    </row>
    <row r="195" spans="1:8" x14ac:dyDescent="0.2">
      <c r="D195" s="12"/>
      <c r="E195" s="12"/>
      <c r="F195" s="12"/>
      <c r="G195" s="12"/>
      <c r="H195" s="12"/>
    </row>
    <row r="196" spans="1:8" x14ac:dyDescent="0.2">
      <c r="D196" s="12"/>
      <c r="E196" s="12"/>
      <c r="F196" s="12"/>
      <c r="G196" s="12"/>
      <c r="H196" s="12"/>
    </row>
    <row r="197" spans="1:8" x14ac:dyDescent="0.2">
      <c r="D197" s="12"/>
      <c r="E197" s="12"/>
      <c r="F197" s="12"/>
      <c r="G197" s="12"/>
      <c r="H197" s="12"/>
    </row>
    <row r="198" spans="1:8" x14ac:dyDescent="0.2">
      <c r="D198" s="12"/>
      <c r="E198" s="12"/>
      <c r="F198" s="12"/>
      <c r="G198" s="12"/>
      <c r="H198" s="12"/>
    </row>
    <row r="199" spans="1:8" x14ac:dyDescent="0.2">
      <c r="D199" s="12"/>
      <c r="E199" s="12"/>
      <c r="F199" s="12"/>
      <c r="G199" s="12"/>
      <c r="H199" s="12"/>
    </row>
    <row r="200" spans="1:8" x14ac:dyDescent="0.2">
      <c r="D200" s="12"/>
      <c r="E200" s="12"/>
      <c r="F200" s="12"/>
      <c r="G200" s="12"/>
      <c r="H200" s="12"/>
    </row>
    <row r="201" spans="1:8" x14ac:dyDescent="0.2">
      <c r="D201" s="12"/>
      <c r="E201" s="12"/>
      <c r="F201" s="12"/>
      <c r="G201" s="12"/>
      <c r="H201" s="12"/>
    </row>
    <row r="202" spans="1:8" x14ac:dyDescent="0.2">
      <c r="D202" s="12"/>
      <c r="E202" s="12"/>
      <c r="F202" s="12"/>
      <c r="G202" s="12"/>
      <c r="H202" s="12"/>
    </row>
    <row r="203" spans="1:8" x14ac:dyDescent="0.2">
      <c r="D203" s="12"/>
      <c r="E203" s="12"/>
      <c r="F203" s="12"/>
      <c r="G203" s="12"/>
      <c r="H203" s="12"/>
    </row>
    <row r="204" spans="1:8" x14ac:dyDescent="0.2">
      <c r="D204" s="12"/>
      <c r="E204" s="12"/>
      <c r="F204" s="12"/>
      <c r="G204" s="12"/>
      <c r="H204" s="12"/>
    </row>
    <row r="205" spans="1:8" x14ac:dyDescent="0.2">
      <c r="D205" s="12"/>
      <c r="E205" s="12"/>
      <c r="F205" s="12"/>
      <c r="G205" s="12"/>
      <c r="H205" s="12"/>
    </row>
    <row r="206" spans="1:8" x14ac:dyDescent="0.2">
      <c r="D206" s="12"/>
      <c r="E206" s="12"/>
      <c r="F206" s="12"/>
      <c r="G206" s="12"/>
      <c r="H206" s="12"/>
    </row>
    <row r="207" spans="1:8" x14ac:dyDescent="0.2">
      <c r="D207" s="12"/>
      <c r="E207" s="12"/>
      <c r="F207" s="12"/>
      <c r="G207" s="12"/>
      <c r="H207" s="12"/>
    </row>
    <row r="208" spans="1:8" x14ac:dyDescent="0.2">
      <c r="A208" s="16" t="s">
        <v>41</v>
      </c>
      <c r="B208" s="16"/>
      <c r="C208" s="16"/>
      <c r="D208" s="16"/>
      <c r="E208" s="16"/>
      <c r="F208" s="16"/>
      <c r="G208" s="16"/>
      <c r="H208" s="16"/>
    </row>
    <row r="209" spans="1:8" x14ac:dyDescent="0.2">
      <c r="A209" s="16" t="s">
        <v>42</v>
      </c>
      <c r="B209" s="16"/>
      <c r="C209" s="16"/>
      <c r="D209" s="16"/>
      <c r="E209" s="16"/>
      <c r="F209" s="16"/>
      <c r="G209" s="16"/>
      <c r="H209" s="16"/>
    </row>
    <row r="210" spans="1:8" x14ac:dyDescent="0.2">
      <c r="A210" s="16" t="s">
        <v>58</v>
      </c>
      <c r="B210" s="16"/>
      <c r="C210" s="16"/>
      <c r="D210" s="16"/>
      <c r="E210" s="16"/>
      <c r="F210" s="16"/>
      <c r="G210" s="16"/>
      <c r="H210" s="16"/>
    </row>
    <row r="211" spans="1:8" x14ac:dyDescent="0.2">
      <c r="A211" s="1" t="s">
        <v>59</v>
      </c>
    </row>
  </sheetData>
  <mergeCells count="33">
    <mergeCell ref="A210:H210"/>
    <mergeCell ref="A139:H139"/>
    <mergeCell ref="A140:H140"/>
    <mergeCell ref="A141:H141"/>
    <mergeCell ref="A144:H144"/>
    <mergeCell ref="A145:H145"/>
    <mergeCell ref="A146:H146"/>
    <mergeCell ref="A147:H147"/>
    <mergeCell ref="A148:H148"/>
    <mergeCell ref="A149:H149"/>
    <mergeCell ref="A151:H151"/>
    <mergeCell ref="D153:H153"/>
    <mergeCell ref="A208:H208"/>
    <mergeCell ref="A209:H209"/>
    <mergeCell ref="A72:H72"/>
    <mergeCell ref="A70:H70"/>
    <mergeCell ref="A71:H71"/>
    <mergeCell ref="A8:H8"/>
    <mergeCell ref="A1:H1"/>
    <mergeCell ref="A2:H2"/>
    <mergeCell ref="A3:H3"/>
    <mergeCell ref="A4:H4"/>
    <mergeCell ref="A5:H5"/>
    <mergeCell ref="A6:H6"/>
    <mergeCell ref="D10:H10"/>
    <mergeCell ref="A79:H79"/>
    <mergeCell ref="A81:H81"/>
    <mergeCell ref="D83:H83"/>
    <mergeCell ref="A74:H74"/>
    <mergeCell ref="A75:H75"/>
    <mergeCell ref="A76:H76"/>
    <mergeCell ref="A77:H77"/>
    <mergeCell ref="A78:H78"/>
  </mergeCells>
  <pageMargins left="0.7" right="0.7" top="0.75" bottom="0.75" header="0.3" footer="0.3"/>
  <pageSetup scale="86" orientation="portrait" r:id="rId1"/>
  <rowBreaks count="2" manualBreakCount="2">
    <brk id="72" max="16383" man="1"/>
    <brk id="1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B802B-8DCA-4876-8641-C75C3192E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A896A3-3FF1-4DE2-9615-062D141BA9B4}">
  <ds:schemaRefs>
    <ds:schemaRef ds:uri="http://purl.org/dc/elements/1.1/"/>
    <ds:schemaRef ds:uri="http://purl.org/dc/dcmitype/"/>
    <ds:schemaRef ds:uri="http://schemas.microsoft.com/office/2006/documentManagement/types"/>
    <ds:schemaRef ds:uri="ec465538-51ad-4a49-97bb-3af484439683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6bdf0c3-ccba-4ad4-a261-da85c323314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071A6C7-0C36-4003-B6FB-0B6557B8B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Rooney, Aimee (MidAmerican)</cp:lastModifiedBy>
  <cp:revision/>
  <dcterms:created xsi:type="dcterms:W3CDTF">2014-05-09T20:22:54Z</dcterms:created>
  <dcterms:modified xsi:type="dcterms:W3CDTF">2022-05-13T14:58:20Z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