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1"/>
  </bookViews>
  <sheets>
    <sheet name="annatc" sheetId="1" r:id="rId1"/>
    <sheet name="with Juhl" sheetId="2" r:id="rId2"/>
  </sheets>
  <calcPr calcId="152511"/>
</workbook>
</file>

<file path=xl/calcChain.xml><?xml version="1.0" encoding="utf-8"?>
<calcChain xmlns="http://schemas.openxmlformats.org/spreadsheetml/2006/main">
  <c r="C16" i="2" l="1"/>
  <c r="B16" i="2"/>
  <c r="B11" i="2"/>
  <c r="F8" i="2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C16" i="1" l="1"/>
  <c r="B16" i="1"/>
  <c r="B11" i="1"/>
  <c r="F8" i="1" l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NWEPROD_Cube"/>
    <s v="{[PowerSimm Books].[Books].&amp;[3.49E2]}"/>
    <s v="{[PowerSimm Study Portfolios].[Study Portfolios].&amp;[7.089E3]&amp;[1.01268E6]}"/>
    <s v="{[Stats].[Stats].&amp;[4]}"/>
    <s v="{[Date Intervals].[Date Intervals].&amp;[3]}"/>
    <s v="{[Peak Period Labels].[Peak Period Label].&amp;[1000210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<sst xmlns="http://schemas.openxmlformats.org/spreadsheetml/2006/main" count="59" uniqueCount="31">
  <si>
    <t>Books</t>
  </si>
  <si>
    <t>SouthDakota</t>
  </si>
  <si>
    <t>Study Portfolios</t>
  </si>
  <si>
    <t>2016-10-11 Juhl  - SD_IRP_MainPortfolio With County Wind Projects</t>
  </si>
  <si>
    <t>Date Intervals</t>
  </si>
  <si>
    <t>Stats</t>
  </si>
  <si>
    <t>MEAN</t>
  </si>
  <si>
    <t>Peak Period Label</t>
  </si>
  <si>
    <t xml:space="preserve"> Aberdeen</t>
  </si>
  <si>
    <t xml:space="preserve"> Big Stone</t>
  </si>
  <si>
    <t xml:space="preserve"> Coyote</t>
  </si>
  <si>
    <t xml:space="preserve"> Huron</t>
  </si>
  <si>
    <t xml:space="preserve"> Neal</t>
  </si>
  <si>
    <t xml:space="preserve"> Aberdeen GS2</t>
  </si>
  <si>
    <t xml:space="preserve"> Clark</t>
  </si>
  <si>
    <t xml:space="preserve"> Faulkton</t>
  </si>
  <si>
    <t xml:space="preserve"> Mobile Unit</t>
  </si>
  <si>
    <t xml:space="preserve"> Yankton</t>
  </si>
  <si>
    <t xml:space="preserve"> OakTree</t>
  </si>
  <si>
    <t xml:space="preserve"> Titan</t>
  </si>
  <si>
    <t>Annual</t>
  </si>
  <si>
    <t>ATC</t>
  </si>
  <si>
    <t>Load</t>
  </si>
  <si>
    <t>Beethoven</t>
  </si>
  <si>
    <t>Market Purchases (MWh)</t>
  </si>
  <si>
    <t>Market Sales (MWh)</t>
  </si>
  <si>
    <t>2016 (thru 11/30)</t>
  </si>
  <si>
    <t>*2014-2016 Actuals, 2017-2037 Estimated per PowerSimm simulation, Peakers are aggregated in 2014 and 2015</t>
  </si>
  <si>
    <t>Davison County</t>
  </si>
  <si>
    <t>Aurora County</t>
  </si>
  <si>
    <t>Brule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</si>
</sst>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 applyFill="1" applyAlignment="1">
      <alignment horizontal="left" indent="3"/>
    </xf>
    <xf numFmtId="164" fontId="0" fillId="0" borderId="0" xfId="1" applyNumberFormat="1" applyFont="1" applyFill="1"/>
    <xf numFmtId="1" fontId="0" fillId="0" borderId="0" xfId="1" applyNumberFormat="1" applyFont="1" applyFill="1"/>
    <xf numFmtId="164" fontId="0" fillId="0" borderId="0" xfId="1" applyNumberFormat="1" applyFont="1" applyFill="1" applyAlignment="1">
      <alignment horizontal="left"/>
    </xf>
    <xf numFmtId="164" fontId="0" fillId="0" borderId="0" xfId="1" applyNumberFormat="1" applyFont="1" applyFill="1" applyAlignment="1">
      <alignment horizontal="left" indent="1"/>
    </xf>
    <xf numFmtId="164" fontId="0" fillId="0" borderId="0" xfId="1" applyNumberFormat="1" applyFont="1" applyFill="1" applyBorder="1" applyAlignment="1">
      <alignment horizontal="left" indent="1"/>
    </xf>
    <xf numFmtId="164" fontId="0" fillId="0" borderId="0" xfId="1" applyNumberFormat="1" applyFont="1" applyFill="1" applyAlignment="1">
      <alignment horizontal="right" indent="3"/>
    </xf>
    <xf numFmtId="164" fontId="0" fillId="0" borderId="0" xfId="1" applyNumberFormat="1" applyFont="1" applyFill="1" applyBorder="1" applyAlignment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opLeftCell="A7" workbookViewId="0">
      <pane xSplit="1" ySplit="2" topLeftCell="B9" activePane="bottomRight" state="frozen"/>
      <selection activeCell="A7" sqref="A7"/>
      <selection pane="topRight" activeCell="B7" sqref="B7"/>
      <selection pane="bottomLeft" activeCell="A9" sqref="A9"/>
      <selection pane="bottomRight" activeCell="B7" sqref="B7"/>
    </sheetView>
  </sheetViews>
  <sheetFormatPr defaultRowHeight="15" x14ac:dyDescent="0.25"/>
  <cols>
    <col min="1" max="1" width="68.5703125" style="4" bestFit="1" customWidth="1"/>
    <col min="2" max="2" width="16.7109375" style="2" customWidth="1"/>
    <col min="3" max="3" width="14.5703125" style="2" bestFit="1" customWidth="1"/>
    <col min="4" max="4" width="18.140625" style="2" customWidth="1"/>
    <col min="5" max="25" width="14.140625" style="2" bestFit="1" customWidth="1"/>
    <col min="26" max="28" width="14" style="2" bestFit="1" customWidth="1"/>
    <col min="29" max="16384" width="9.140625" style="2"/>
  </cols>
  <sheetData>
    <row r="1" spans="1:25" x14ac:dyDescent="0.25">
      <c r="A1" s="4" t="s">
        <v>0</v>
      </c>
      <c r="E1" s="2" t="s" vm="1">
        <v>1</v>
      </c>
    </row>
    <row r="2" spans="1:25" x14ac:dyDescent="0.25">
      <c r="A2" s="4" t="s">
        <v>2</v>
      </c>
      <c r="E2" s="2" t="s" vm="2">
        <v>3</v>
      </c>
    </row>
    <row r="3" spans="1:25" x14ac:dyDescent="0.25">
      <c r="A3" s="4" t="s">
        <v>4</v>
      </c>
      <c r="E3" s="2" t="s" vm="4">
        <v>20</v>
      </c>
    </row>
    <row r="4" spans="1:25" x14ac:dyDescent="0.25">
      <c r="A4" s="4" t="s">
        <v>5</v>
      </c>
      <c r="E4" s="2" t="s" vm="3">
        <v>6</v>
      </c>
    </row>
    <row r="5" spans="1:25" x14ac:dyDescent="0.25">
      <c r="A5" s="4" t="s">
        <v>7</v>
      </c>
      <c r="E5" s="2" t="s" vm="5">
        <v>21</v>
      </c>
    </row>
    <row r="8" spans="1:25" x14ac:dyDescent="0.25">
      <c r="B8" s="3">
        <v>2014</v>
      </c>
      <c r="C8" s="3">
        <v>2015</v>
      </c>
      <c r="D8" s="3" t="s">
        <v>26</v>
      </c>
      <c r="E8" s="3">
        <v>2017</v>
      </c>
      <c r="F8" s="3">
        <f>+E8+1</f>
        <v>2018</v>
      </c>
      <c r="G8" s="3">
        <f t="shared" ref="G8:Y8" si="0">+F8+1</f>
        <v>2019</v>
      </c>
      <c r="H8" s="3">
        <f t="shared" si="0"/>
        <v>2020</v>
      </c>
      <c r="I8" s="3">
        <f t="shared" si="0"/>
        <v>2021</v>
      </c>
      <c r="J8" s="3">
        <f t="shared" si="0"/>
        <v>2022</v>
      </c>
      <c r="K8" s="3">
        <f t="shared" si="0"/>
        <v>2023</v>
      </c>
      <c r="L8" s="3">
        <f t="shared" si="0"/>
        <v>2024</v>
      </c>
      <c r="M8" s="3">
        <f t="shared" si="0"/>
        <v>2025</v>
      </c>
      <c r="N8" s="3">
        <f t="shared" si="0"/>
        <v>2026</v>
      </c>
      <c r="O8" s="3">
        <f t="shared" si="0"/>
        <v>2027</v>
      </c>
      <c r="P8" s="3">
        <f t="shared" si="0"/>
        <v>2028</v>
      </c>
      <c r="Q8" s="3">
        <f t="shared" si="0"/>
        <v>2029</v>
      </c>
      <c r="R8" s="3">
        <f t="shared" si="0"/>
        <v>2030</v>
      </c>
      <c r="S8" s="3">
        <f t="shared" si="0"/>
        <v>2031</v>
      </c>
      <c r="T8" s="3">
        <f t="shared" si="0"/>
        <v>2032</v>
      </c>
      <c r="U8" s="3">
        <f t="shared" si="0"/>
        <v>2033</v>
      </c>
      <c r="V8" s="3">
        <f t="shared" si="0"/>
        <v>2034</v>
      </c>
      <c r="W8" s="3">
        <f t="shared" si="0"/>
        <v>2035</v>
      </c>
      <c r="X8" s="3">
        <f t="shared" si="0"/>
        <v>2036</v>
      </c>
      <c r="Y8" s="3">
        <f t="shared" si="0"/>
        <v>2037</v>
      </c>
    </row>
    <row r="9" spans="1:25" x14ac:dyDescent="0.25">
      <c r="A9" s="4" t="s">
        <v>9</v>
      </c>
      <c r="B9" s="5">
        <v>695729</v>
      </c>
      <c r="C9" s="5">
        <v>377043</v>
      </c>
      <c r="D9" s="5">
        <v>349008</v>
      </c>
      <c r="E9" s="2">
        <v>556451.49399999995</v>
      </c>
      <c r="F9" s="2">
        <v>510411.60200000001</v>
      </c>
      <c r="G9" s="2">
        <v>491192.11800000002</v>
      </c>
      <c r="H9" s="2">
        <v>558091.37399999995</v>
      </c>
      <c r="I9" s="2">
        <v>533705.76199999999</v>
      </c>
      <c r="J9" s="2">
        <v>545625.37399999995</v>
      </c>
      <c r="K9" s="2">
        <v>510024.02</v>
      </c>
      <c r="L9" s="2">
        <v>577763.06200000003</v>
      </c>
      <c r="M9" s="2">
        <v>550423.03599999996</v>
      </c>
      <c r="N9" s="2">
        <v>564134.22400000005</v>
      </c>
      <c r="O9" s="2">
        <v>571817.19400000002</v>
      </c>
      <c r="P9" s="2">
        <v>508887.60200000001</v>
      </c>
      <c r="Q9" s="2">
        <v>545660.424</v>
      </c>
      <c r="R9" s="2">
        <v>563581.32799999998</v>
      </c>
      <c r="S9" s="2">
        <v>535893.37399999995</v>
      </c>
      <c r="T9" s="2">
        <v>507193.13400000002</v>
      </c>
      <c r="U9" s="2">
        <v>565500.74</v>
      </c>
      <c r="V9" s="2">
        <v>540406.04599999997</v>
      </c>
      <c r="W9" s="2">
        <v>549107.21400000004</v>
      </c>
      <c r="X9" s="2">
        <v>530131.098</v>
      </c>
      <c r="Y9" s="2">
        <v>533674.576</v>
      </c>
    </row>
    <row r="10" spans="1:25" x14ac:dyDescent="0.25">
      <c r="A10" s="4" t="s">
        <v>10</v>
      </c>
      <c r="B10" s="5">
        <v>313209</v>
      </c>
      <c r="C10" s="5">
        <v>193078</v>
      </c>
      <c r="D10" s="5">
        <v>210686.40600000098</v>
      </c>
      <c r="E10" s="2">
        <v>228608.63</v>
      </c>
      <c r="F10" s="2">
        <v>227632.7</v>
      </c>
      <c r="G10" s="2">
        <v>194629.34</v>
      </c>
      <c r="H10" s="2">
        <v>238649.92</v>
      </c>
      <c r="I10" s="2">
        <v>229325.05</v>
      </c>
      <c r="J10" s="2">
        <v>214889.09</v>
      </c>
      <c r="K10" s="2">
        <v>239043.88</v>
      </c>
      <c r="L10" s="2">
        <v>241906.69</v>
      </c>
      <c r="M10" s="2">
        <v>219161.59</v>
      </c>
      <c r="N10" s="2">
        <v>246247.75</v>
      </c>
      <c r="O10" s="2">
        <v>241076.26</v>
      </c>
      <c r="P10" s="2">
        <v>218085.89</v>
      </c>
      <c r="Q10" s="2">
        <v>239221.34</v>
      </c>
      <c r="R10" s="2">
        <v>236468.16</v>
      </c>
      <c r="S10" s="2">
        <v>235636.03</v>
      </c>
      <c r="T10" s="2">
        <v>239556.89</v>
      </c>
      <c r="U10" s="2">
        <v>234601.19</v>
      </c>
      <c r="V10" s="2">
        <v>235409.5</v>
      </c>
      <c r="W10" s="2">
        <v>227188.31</v>
      </c>
      <c r="X10" s="2">
        <v>218513.52</v>
      </c>
      <c r="Y10" s="2">
        <v>219158.71</v>
      </c>
    </row>
    <row r="11" spans="1:25" x14ac:dyDescent="0.25">
      <c r="A11" s="4" t="s">
        <v>12</v>
      </c>
      <c r="B11" s="6">
        <f>380431000/1000</f>
        <v>380431</v>
      </c>
      <c r="C11" s="6">
        <v>439362</v>
      </c>
      <c r="D11" s="5">
        <v>229138.47199999995</v>
      </c>
      <c r="E11" s="2">
        <v>247835.167999</v>
      </c>
      <c r="F11" s="2">
        <v>229847.68199899999</v>
      </c>
      <c r="G11" s="2">
        <v>236564.68199899999</v>
      </c>
      <c r="H11" s="2">
        <v>241442.84799899999</v>
      </c>
      <c r="I11" s="2">
        <v>236669.023999</v>
      </c>
      <c r="J11" s="2">
        <v>222853.085999</v>
      </c>
      <c r="K11" s="2">
        <v>243042.091999</v>
      </c>
      <c r="L11" s="2">
        <v>244080.49999899999</v>
      </c>
      <c r="M11" s="2">
        <v>238680.42999900001</v>
      </c>
      <c r="N11" s="2">
        <v>247034.06399900001</v>
      </c>
      <c r="O11" s="2">
        <v>217893.64999899999</v>
      </c>
      <c r="P11" s="2">
        <v>237037.213999</v>
      </c>
      <c r="Q11" s="2">
        <v>233234.737999</v>
      </c>
      <c r="R11" s="2">
        <v>230535.62599900001</v>
      </c>
      <c r="S11" s="2">
        <v>228984.88999900001</v>
      </c>
      <c r="T11" s="2">
        <v>235613.07199900001</v>
      </c>
      <c r="U11" s="2">
        <v>231665.73399899999</v>
      </c>
      <c r="V11" s="2">
        <v>231186.32599899999</v>
      </c>
      <c r="W11" s="2">
        <v>219671.45799900001</v>
      </c>
      <c r="X11" s="2">
        <v>206603.781999</v>
      </c>
      <c r="Y11" s="2">
        <v>208859.99199899999</v>
      </c>
    </row>
    <row r="12" spans="1:25" x14ac:dyDescent="0.25">
      <c r="A12" s="4" t="s">
        <v>8</v>
      </c>
      <c r="B12" s="8">
        <v>2478</v>
      </c>
      <c r="C12" s="8">
        <v>-118</v>
      </c>
      <c r="D12" s="8">
        <v>65</v>
      </c>
      <c r="E12" s="2">
        <v>0.8</v>
      </c>
      <c r="F12" s="2">
        <v>8.8000000000000007</v>
      </c>
      <c r="G12" s="2">
        <v>169.2</v>
      </c>
      <c r="H12" s="2">
        <v>164.8</v>
      </c>
      <c r="I12" s="2">
        <v>259.8</v>
      </c>
      <c r="J12" s="2">
        <v>312.60000000000002</v>
      </c>
      <c r="K12" s="2">
        <v>199.4</v>
      </c>
      <c r="L12" s="2">
        <v>371.6</v>
      </c>
      <c r="M12" s="2">
        <v>393.2</v>
      </c>
      <c r="N12" s="2">
        <v>237.2</v>
      </c>
      <c r="O12" s="2">
        <v>304.60000000000002</v>
      </c>
      <c r="P12" s="2">
        <v>224.4</v>
      </c>
      <c r="Q12" s="2">
        <v>375.8</v>
      </c>
      <c r="R12" s="2">
        <v>295.2</v>
      </c>
      <c r="S12" s="2">
        <v>413.2</v>
      </c>
      <c r="T12" s="2">
        <v>614.6</v>
      </c>
      <c r="U12" s="2">
        <v>603</v>
      </c>
      <c r="V12" s="2">
        <v>791.6</v>
      </c>
      <c r="W12" s="2">
        <v>870.8</v>
      </c>
      <c r="X12" s="2">
        <v>1100.8</v>
      </c>
      <c r="Y12" s="2">
        <v>1105.8</v>
      </c>
    </row>
    <row r="13" spans="1:25" x14ac:dyDescent="0.25">
      <c r="A13" s="4" t="s">
        <v>13</v>
      </c>
      <c r="B13" s="8">
        <v>9249</v>
      </c>
      <c r="C13" s="8">
        <v>7877</v>
      </c>
      <c r="D13" s="8">
        <v>17912</v>
      </c>
      <c r="E13" s="2">
        <v>53655.22</v>
      </c>
      <c r="F13" s="2">
        <v>45637.3</v>
      </c>
      <c r="G13" s="2">
        <v>47759.519999999997</v>
      </c>
      <c r="H13" s="2">
        <v>50223.94</v>
      </c>
      <c r="I13" s="2">
        <v>49156.160000000003</v>
      </c>
      <c r="J13" s="2">
        <v>49619.58</v>
      </c>
      <c r="K13" s="2">
        <v>50690.26</v>
      </c>
      <c r="L13" s="2">
        <v>51936.1</v>
      </c>
      <c r="M13" s="2">
        <v>50618.92</v>
      </c>
      <c r="N13" s="2">
        <v>52048.04</v>
      </c>
      <c r="O13" s="2">
        <v>50232.06</v>
      </c>
      <c r="P13" s="2">
        <v>54108.2</v>
      </c>
      <c r="Q13" s="2">
        <v>51862.44</v>
      </c>
      <c r="R13" s="2">
        <v>52461</v>
      </c>
      <c r="S13" s="2">
        <v>51951.76</v>
      </c>
      <c r="T13" s="2">
        <v>50859.040000000001</v>
      </c>
      <c r="U13" s="2">
        <v>52303.24</v>
      </c>
      <c r="V13" s="2">
        <v>48446.239999999998</v>
      </c>
      <c r="W13" s="2">
        <v>63754.18</v>
      </c>
      <c r="X13" s="2">
        <v>64786.58</v>
      </c>
      <c r="Y13" s="2">
        <v>68980.56</v>
      </c>
    </row>
    <row r="14" spans="1:25" x14ac:dyDescent="0.25">
      <c r="A14" s="4" t="s">
        <v>14</v>
      </c>
      <c r="B14" s="8">
        <v>-78</v>
      </c>
      <c r="C14" s="8">
        <v>-118</v>
      </c>
      <c r="D14" s="8"/>
      <c r="E14" s="2">
        <v>0.09</v>
      </c>
      <c r="F14" s="2">
        <v>0.9</v>
      </c>
      <c r="G14" s="2">
        <v>21.54</v>
      </c>
      <c r="H14" s="2">
        <v>19.59</v>
      </c>
      <c r="I14" s="2">
        <v>33.15</v>
      </c>
      <c r="J14" s="2">
        <v>41.94</v>
      </c>
      <c r="K14" s="2">
        <v>27.33</v>
      </c>
      <c r="L14" s="2">
        <v>43.98</v>
      </c>
      <c r="M14" s="2">
        <v>50.07</v>
      </c>
      <c r="N14" s="2">
        <v>32.25</v>
      </c>
      <c r="O14" s="2">
        <v>38.25</v>
      </c>
      <c r="P14" s="2">
        <v>28.92</v>
      </c>
      <c r="Q14" s="2">
        <v>49.05</v>
      </c>
      <c r="R14" s="2">
        <v>37.35</v>
      </c>
      <c r="S14" s="2">
        <v>49.29</v>
      </c>
      <c r="T14" s="2">
        <v>77.459999999999994</v>
      </c>
      <c r="U14" s="2">
        <v>76.8</v>
      </c>
      <c r="V14" s="2">
        <v>104.67</v>
      </c>
      <c r="W14" s="2">
        <v>111.72</v>
      </c>
      <c r="X14" s="2">
        <v>131.25</v>
      </c>
      <c r="Y14" s="2">
        <v>144.78</v>
      </c>
    </row>
    <row r="15" spans="1:25" x14ac:dyDescent="0.25">
      <c r="A15" s="4" t="s">
        <v>15</v>
      </c>
      <c r="B15" s="8">
        <v>-45</v>
      </c>
      <c r="C15" s="8">
        <v>-117</v>
      </c>
      <c r="D15" s="8"/>
      <c r="E15" s="2">
        <v>0.09</v>
      </c>
      <c r="F15" s="2">
        <v>1.1100000000000001</v>
      </c>
      <c r="G15" s="2">
        <v>21.9</v>
      </c>
      <c r="H15" s="2">
        <v>19.32</v>
      </c>
      <c r="I15" s="2">
        <v>32.729999999999997</v>
      </c>
      <c r="J15" s="2">
        <v>41.61</v>
      </c>
      <c r="K15" s="2">
        <v>27.6</v>
      </c>
      <c r="L15" s="2">
        <v>45</v>
      </c>
      <c r="M15" s="2">
        <v>50.49</v>
      </c>
      <c r="N15" s="2">
        <v>31.65</v>
      </c>
      <c r="O15" s="2">
        <v>38.97</v>
      </c>
      <c r="P15" s="2">
        <v>27.39</v>
      </c>
      <c r="Q15" s="2">
        <v>48.66</v>
      </c>
      <c r="R15" s="2">
        <v>36.479999999999997</v>
      </c>
      <c r="S15" s="2">
        <v>51.54</v>
      </c>
      <c r="T15" s="2">
        <v>78.06</v>
      </c>
      <c r="U15" s="2">
        <v>76.2</v>
      </c>
      <c r="V15" s="2">
        <v>107.79</v>
      </c>
      <c r="W15" s="2">
        <v>109.95</v>
      </c>
      <c r="X15" s="2">
        <v>132.6</v>
      </c>
      <c r="Y15" s="2">
        <v>140.79</v>
      </c>
    </row>
    <row r="16" spans="1:25" x14ac:dyDescent="0.25">
      <c r="A16" s="4" t="s">
        <v>11</v>
      </c>
      <c r="B16" s="8">
        <f>975000/1000+57</f>
        <v>1032</v>
      </c>
      <c r="C16" s="8">
        <f>-175+15</f>
        <v>-160</v>
      </c>
      <c r="D16" s="8">
        <v>3915</v>
      </c>
      <c r="E16" s="2">
        <v>24837.8</v>
      </c>
      <c r="F16" s="2">
        <v>20459.099999999999</v>
      </c>
      <c r="G16" s="2">
        <v>22102</v>
      </c>
      <c r="H16" s="2">
        <v>22987.7</v>
      </c>
      <c r="I16" s="2">
        <v>23725.8</v>
      </c>
      <c r="J16" s="2">
        <v>21713.9</v>
      </c>
      <c r="K16" s="2">
        <v>22333.4</v>
      </c>
      <c r="L16" s="2">
        <v>23538.2</v>
      </c>
      <c r="M16" s="2">
        <v>23663.3</v>
      </c>
      <c r="N16" s="2">
        <v>22869</v>
      </c>
      <c r="O16" s="2">
        <v>23910.6</v>
      </c>
      <c r="P16" s="2">
        <v>25118.9</v>
      </c>
      <c r="Q16" s="2">
        <v>24441.3</v>
      </c>
      <c r="R16" s="2">
        <v>25338.6</v>
      </c>
      <c r="S16" s="2">
        <v>26306.7</v>
      </c>
      <c r="T16" s="2">
        <v>25080.400000000001</v>
      </c>
      <c r="U16" s="2">
        <v>25848.6</v>
      </c>
      <c r="V16" s="2">
        <v>23339.200000000001</v>
      </c>
      <c r="W16" s="2">
        <v>36338.5</v>
      </c>
      <c r="X16" s="2">
        <v>36965.1</v>
      </c>
      <c r="Y16" s="2">
        <v>39955</v>
      </c>
    </row>
    <row r="17" spans="1:25" x14ac:dyDescent="0.25">
      <c r="A17" s="4" t="s">
        <v>16</v>
      </c>
      <c r="B17" s="8">
        <v>-46</v>
      </c>
      <c r="C17" s="8">
        <v>-42</v>
      </c>
      <c r="D17" s="8"/>
      <c r="F17" s="2">
        <v>1.48</v>
      </c>
      <c r="G17" s="2">
        <v>28.88</v>
      </c>
      <c r="H17" s="2">
        <v>26.6</v>
      </c>
      <c r="I17" s="2">
        <v>42.56</v>
      </c>
      <c r="J17" s="2">
        <v>57.48</v>
      </c>
      <c r="K17" s="2">
        <v>36.119999999999997</v>
      </c>
      <c r="L17" s="2">
        <v>58.92</v>
      </c>
      <c r="M17" s="2">
        <v>65.239999999999995</v>
      </c>
      <c r="N17" s="2">
        <v>42.28</v>
      </c>
      <c r="O17" s="2">
        <v>50.28</v>
      </c>
      <c r="P17" s="2">
        <v>38.479999999999997</v>
      </c>
      <c r="Q17" s="2">
        <v>68.040000000000006</v>
      </c>
      <c r="R17" s="2">
        <v>47.84</v>
      </c>
      <c r="S17" s="2">
        <v>67.48</v>
      </c>
      <c r="T17" s="2">
        <v>103.08</v>
      </c>
      <c r="U17" s="2">
        <v>102.52</v>
      </c>
      <c r="V17" s="2">
        <v>139.76</v>
      </c>
      <c r="W17" s="2">
        <v>144.80000000000001</v>
      </c>
      <c r="X17" s="2">
        <v>176.16</v>
      </c>
      <c r="Y17" s="2">
        <v>187.68</v>
      </c>
    </row>
    <row r="18" spans="1:25" x14ac:dyDescent="0.25">
      <c r="A18" s="4" t="s">
        <v>17</v>
      </c>
      <c r="B18" s="8">
        <v>-381</v>
      </c>
      <c r="C18" s="8">
        <v>-520</v>
      </c>
      <c r="D18" s="8"/>
      <c r="E18" s="2">
        <v>6201.58</v>
      </c>
      <c r="F18" s="2">
        <v>5121.34</v>
      </c>
      <c r="G18" s="2">
        <v>5582.5</v>
      </c>
      <c r="H18" s="2">
        <v>5973.94</v>
      </c>
      <c r="I18" s="2">
        <v>6167.28</v>
      </c>
      <c r="J18" s="2">
        <v>5498.08</v>
      </c>
      <c r="K18" s="2">
        <v>5728.38</v>
      </c>
      <c r="L18" s="2">
        <v>6029.24</v>
      </c>
      <c r="M18" s="2">
        <v>6176.24</v>
      </c>
      <c r="N18" s="2">
        <v>5854.52</v>
      </c>
      <c r="O18" s="2">
        <v>6149.92</v>
      </c>
      <c r="P18" s="2">
        <v>6500.9</v>
      </c>
      <c r="Q18" s="2">
        <v>6304.76</v>
      </c>
      <c r="R18" s="2">
        <v>6542.2</v>
      </c>
      <c r="S18" s="2">
        <v>6913.62</v>
      </c>
      <c r="T18" s="2">
        <v>6470.1</v>
      </c>
      <c r="U18" s="2">
        <v>6750.94</v>
      </c>
      <c r="V18" s="2">
        <v>6130.74</v>
      </c>
      <c r="W18" s="2">
        <v>9612.82</v>
      </c>
      <c r="X18" s="2">
        <v>9767.94</v>
      </c>
      <c r="Y18" s="2">
        <v>10620.68</v>
      </c>
    </row>
    <row r="19" spans="1:25" x14ac:dyDescent="0.25">
      <c r="A19" s="4" t="s">
        <v>23</v>
      </c>
      <c r="B19" s="1">
        <v>0</v>
      </c>
      <c r="C19" s="1">
        <v>88705</v>
      </c>
      <c r="D19" s="1">
        <v>231447</v>
      </c>
      <c r="E19" s="2">
        <v>347151.98760600004</v>
      </c>
      <c r="F19" s="2">
        <v>347160.29054099997</v>
      </c>
      <c r="G19" s="2">
        <v>347147.67600700003</v>
      </c>
      <c r="H19" s="2">
        <v>347148.69926299999</v>
      </c>
      <c r="I19" s="2">
        <v>347163.53788099997</v>
      </c>
      <c r="J19" s="2">
        <v>347148.90903400001</v>
      </c>
      <c r="K19" s="2">
        <v>347150.63017000002</v>
      </c>
      <c r="L19" s="2">
        <v>347178.09242900001</v>
      </c>
      <c r="M19" s="2">
        <v>347156.26046300004</v>
      </c>
      <c r="N19" s="2">
        <v>347159.86401600001</v>
      </c>
      <c r="O19" s="2">
        <v>347142.77755</v>
      </c>
      <c r="P19" s="2">
        <v>347154.21149999998</v>
      </c>
      <c r="Q19" s="2">
        <v>347145.97702300001</v>
      </c>
      <c r="R19" s="2">
        <v>347139.35756999999</v>
      </c>
      <c r="S19" s="2">
        <v>347154.67028600001</v>
      </c>
      <c r="T19" s="2">
        <v>347152.71795299998</v>
      </c>
      <c r="U19" s="2">
        <v>347153.70342399995</v>
      </c>
      <c r="V19" s="2">
        <v>347103.56719999999</v>
      </c>
      <c r="W19" s="2">
        <v>346097</v>
      </c>
      <c r="X19" s="2">
        <v>346097</v>
      </c>
      <c r="Y19" s="2">
        <v>346097</v>
      </c>
    </row>
    <row r="20" spans="1:25" x14ac:dyDescent="0.25">
      <c r="A20" s="4" t="s">
        <v>18</v>
      </c>
      <c r="B20" s="5">
        <v>0</v>
      </c>
      <c r="C20" s="1">
        <v>66681</v>
      </c>
      <c r="D20" s="5">
        <v>52786</v>
      </c>
      <c r="E20" s="2">
        <v>76652.017873999997</v>
      </c>
      <c r="F20" s="2">
        <v>76652.028789000004</v>
      </c>
      <c r="G20" s="2">
        <v>76652.009214000005</v>
      </c>
      <c r="H20" s="2">
        <v>76652.038207000005</v>
      </c>
      <c r="I20" s="2">
        <v>76652</v>
      </c>
      <c r="J20" s="2">
        <v>76652.033836000002</v>
      </c>
      <c r="K20" s="2">
        <v>76652.045511999997</v>
      </c>
      <c r="L20" s="2">
        <v>76652.053566000002</v>
      </c>
      <c r="M20" s="2">
        <v>76652.035845000006</v>
      </c>
      <c r="N20" s="2">
        <v>76652.053316000005</v>
      </c>
      <c r="O20" s="2">
        <v>76652.052335</v>
      </c>
      <c r="P20" s="2">
        <v>76652.037618999995</v>
      </c>
      <c r="Q20" s="2">
        <v>76652.035111999998</v>
      </c>
      <c r="R20" s="2">
        <v>76652.018526</v>
      </c>
      <c r="S20" s="2">
        <v>76652.027245999998</v>
      </c>
      <c r="T20" s="2">
        <v>76652.036777999994</v>
      </c>
      <c r="U20" s="2">
        <v>76652.035319000002</v>
      </c>
      <c r="V20" s="2">
        <v>76652.043581999998</v>
      </c>
      <c r="W20" s="2">
        <v>76652.008883999995</v>
      </c>
      <c r="X20" s="2">
        <v>76652.027906999996</v>
      </c>
      <c r="Y20" s="2">
        <v>76652.034945000007</v>
      </c>
    </row>
    <row r="21" spans="1:25" x14ac:dyDescent="0.25">
      <c r="A21" s="4" t="s">
        <v>19</v>
      </c>
      <c r="B21" s="1">
        <v>91332</v>
      </c>
      <c r="C21" s="1">
        <v>93037</v>
      </c>
      <c r="D21" s="5">
        <v>69734</v>
      </c>
      <c r="E21" s="2">
        <v>80031.738190999997</v>
      </c>
      <c r="F21" s="2">
        <v>80043.261713999993</v>
      </c>
      <c r="G21" s="2">
        <v>80023.170509000003</v>
      </c>
      <c r="H21" s="2">
        <v>80024.041977999994</v>
      </c>
      <c r="I21" s="2">
        <v>80043.988523000007</v>
      </c>
      <c r="J21" s="2">
        <v>80024.541249000002</v>
      </c>
      <c r="K21" s="2">
        <v>80027.459612000006</v>
      </c>
      <c r="L21" s="2">
        <v>80073.446605999998</v>
      </c>
      <c r="M21" s="2">
        <v>80037.110562000002</v>
      </c>
      <c r="N21" s="2">
        <v>80041.569556000002</v>
      </c>
      <c r="O21" s="2">
        <v>80011.142898999999</v>
      </c>
      <c r="P21" s="2">
        <v>80031.919055000006</v>
      </c>
      <c r="Q21" s="2">
        <v>80018.300831999994</v>
      </c>
      <c r="R21" s="2">
        <v>80007.003016999995</v>
      </c>
      <c r="S21" s="2">
        <v>80036.388984999998</v>
      </c>
      <c r="T21" s="2">
        <v>80032.979479000001</v>
      </c>
      <c r="U21" s="2">
        <v>80032.931956999993</v>
      </c>
      <c r="V21" s="2">
        <v>80004.400177000003</v>
      </c>
      <c r="W21" s="2">
        <v>79754.060194999998</v>
      </c>
      <c r="X21" s="2">
        <v>80310.070005999994</v>
      </c>
      <c r="Y21" s="2">
        <v>90478.547995000001</v>
      </c>
    </row>
    <row r="22" spans="1:25" x14ac:dyDescent="0.25">
      <c r="A22" s="4" t="s">
        <v>22</v>
      </c>
      <c r="B22" s="1">
        <v>1629967</v>
      </c>
      <c r="C22" s="1">
        <v>1615067</v>
      </c>
      <c r="D22" s="1">
        <v>1250459</v>
      </c>
      <c r="E22" s="2">
        <v>1826134.9893</v>
      </c>
      <c r="F22" s="2">
        <v>1865463.9857999999</v>
      </c>
      <c r="G22" s="2">
        <v>1904792.0242999999</v>
      </c>
      <c r="H22" s="2">
        <v>1944115.9776999999</v>
      </c>
      <c r="I22" s="2">
        <v>1983445.0362</v>
      </c>
      <c r="J22" s="2">
        <v>2022773.0364000001</v>
      </c>
      <c r="K22" s="2">
        <v>2062100.9953000001</v>
      </c>
      <c r="L22" s="2">
        <v>2101428.9950000001</v>
      </c>
      <c r="M22" s="2">
        <v>2140754.9742999999</v>
      </c>
      <c r="N22" s="2">
        <v>2180083.9929999998</v>
      </c>
      <c r="O22" s="2">
        <v>2219410.9855999998</v>
      </c>
      <c r="P22" s="2">
        <v>2258737.9797999999</v>
      </c>
      <c r="Q22" s="2">
        <v>2298065.0007000002</v>
      </c>
      <c r="R22" s="2">
        <v>2337393.0214</v>
      </c>
      <c r="S22" s="2">
        <v>2376720.9547000001</v>
      </c>
      <c r="T22" s="2">
        <v>2416049.0271999999</v>
      </c>
      <c r="U22" s="2">
        <v>2455376.9868000001</v>
      </c>
      <c r="V22" s="2">
        <v>2494702.9837000002</v>
      </c>
      <c r="W22" s="2">
        <v>2534029.9742999999</v>
      </c>
      <c r="X22" s="2">
        <v>2573358.0421000002</v>
      </c>
      <c r="Y22" s="2">
        <v>2612687.0112000001</v>
      </c>
    </row>
    <row r="23" spans="1:25" x14ac:dyDescent="0.25">
      <c r="A23" s="4" t="s">
        <v>24</v>
      </c>
      <c r="B23" s="1">
        <v>269059</v>
      </c>
      <c r="C23" s="1">
        <v>708869</v>
      </c>
      <c r="D23" s="1">
        <v>268588</v>
      </c>
      <c r="E23" s="2">
        <v>379024.66759800003</v>
      </c>
      <c r="F23" s="2">
        <v>468248.17618800001</v>
      </c>
      <c r="G23" s="2">
        <v>536929.35724599997</v>
      </c>
      <c r="H23" s="2">
        <v>479435.16879500001</v>
      </c>
      <c r="I23" s="2">
        <v>544515.73606000002</v>
      </c>
      <c r="J23" s="2">
        <v>574766.56399599998</v>
      </c>
      <c r="K23" s="2">
        <v>603227.27349299996</v>
      </c>
      <c r="L23" s="2">
        <v>581890.17398800002</v>
      </c>
      <c r="M23" s="2">
        <v>649826.49323200004</v>
      </c>
      <c r="N23" s="2">
        <v>641339.78434999997</v>
      </c>
      <c r="O23" s="2">
        <v>694350.09820100002</v>
      </c>
      <c r="P23" s="2">
        <v>780155.27362899994</v>
      </c>
      <c r="Q23" s="2">
        <v>772270.03888899996</v>
      </c>
      <c r="R23" s="2">
        <v>794667.02425899997</v>
      </c>
      <c r="S23" s="2">
        <v>850277.57027000003</v>
      </c>
      <c r="T23" s="2">
        <v>903750.22776699997</v>
      </c>
      <c r="U23" s="2">
        <v>896968.77141599997</v>
      </c>
      <c r="V23" s="2">
        <v>954419.164016</v>
      </c>
      <c r="W23" s="2">
        <v>994292.95973400003</v>
      </c>
      <c r="X23" s="2">
        <v>1069145.3010859999</v>
      </c>
      <c r="Y23" s="2">
        <v>1083256.8161009999</v>
      </c>
    </row>
    <row r="24" spans="1:25" x14ac:dyDescent="0.25">
      <c r="A24" s="4" t="s">
        <v>25</v>
      </c>
      <c r="B24" s="1">
        <v>92422</v>
      </c>
      <c r="C24" s="1">
        <v>453476</v>
      </c>
      <c r="D24" s="7">
        <v>70074</v>
      </c>
      <c r="E24" s="2">
        <v>172983.64981800001</v>
      </c>
      <c r="F24" s="2">
        <v>144409.30601599999</v>
      </c>
      <c r="G24" s="2">
        <v>132712.09626600001</v>
      </c>
      <c r="H24" s="2">
        <v>155422.33603800001</v>
      </c>
      <c r="I24" s="2">
        <v>142691.10073599999</v>
      </c>
      <c r="J24" s="2">
        <v>115149.378597</v>
      </c>
      <c r="K24" s="2">
        <v>114781.875405</v>
      </c>
      <c r="L24" s="2">
        <v>128737.590904</v>
      </c>
      <c r="M24" s="2">
        <v>100857.162365</v>
      </c>
      <c r="N24" s="2">
        <v>102289.903003</v>
      </c>
      <c r="O24" s="2">
        <v>88954.041765000002</v>
      </c>
      <c r="P24" s="2">
        <v>73978.301705999998</v>
      </c>
      <c r="Q24" s="2">
        <v>77974.694308000006</v>
      </c>
      <c r="R24" s="2">
        <v>75120.866255000001</v>
      </c>
      <c r="S24" s="2">
        <v>62327.598324999999</v>
      </c>
      <c r="T24" s="2">
        <v>55850.139363000002</v>
      </c>
      <c r="U24" s="2">
        <v>61623.860262000002</v>
      </c>
      <c r="V24" s="2">
        <v>48281.162276000003</v>
      </c>
      <c r="W24" s="2">
        <v>69675.806513000003</v>
      </c>
      <c r="X24" s="2">
        <v>67155.186898999993</v>
      </c>
      <c r="Y24" s="2">
        <v>66625.955843000003</v>
      </c>
    </row>
    <row r="25" spans="1:25" x14ac:dyDescent="0.25">
      <c r="B25" s="1"/>
      <c r="C25" s="1"/>
      <c r="D25" s="1"/>
    </row>
    <row r="26" spans="1:25" x14ac:dyDescent="0.25">
      <c r="B26" s="1"/>
      <c r="C26" s="1"/>
      <c r="D26" s="1"/>
    </row>
    <row r="27" spans="1:25" x14ac:dyDescent="0.25">
      <c r="B27" s="1"/>
      <c r="C27" s="1"/>
      <c r="D27" s="1"/>
    </row>
    <row r="28" spans="1:25" x14ac:dyDescent="0.25">
      <c r="A28" s="4" t="s">
        <v>27</v>
      </c>
      <c r="B28" s="1"/>
      <c r="C28" s="1"/>
      <c r="D28" s="1"/>
    </row>
    <row r="36" spans="2:4" x14ac:dyDescent="0.25">
      <c r="B36" s="1"/>
      <c r="C36" s="1"/>
      <c r="D36" s="1"/>
    </row>
    <row r="37" spans="2:4" x14ac:dyDescent="0.25">
      <c r="B37" s="1"/>
      <c r="C37" s="1"/>
      <c r="D37" s="1"/>
    </row>
    <row r="38" spans="2:4" x14ac:dyDescent="0.25">
      <c r="B38" s="1"/>
      <c r="C38" s="1"/>
      <c r="D38" s="1"/>
    </row>
    <row r="39" spans="2:4" x14ac:dyDescent="0.25">
      <c r="B39" s="1"/>
      <c r="C39" s="1"/>
      <c r="D39" s="1"/>
    </row>
    <row r="40" spans="2:4" x14ac:dyDescent="0.25">
      <c r="B40" s="1"/>
      <c r="C40" s="1"/>
      <c r="D40" s="1"/>
    </row>
    <row r="41" spans="2:4" x14ac:dyDescent="0.25">
      <c r="B41" s="1"/>
      <c r="C41" s="1"/>
      <c r="D41" s="1"/>
    </row>
    <row r="42" spans="2:4" x14ac:dyDescent="0.25">
      <c r="B42" s="1"/>
      <c r="C42" s="1"/>
      <c r="D42" s="1"/>
    </row>
    <row r="43" spans="2:4" x14ac:dyDescent="0.25">
      <c r="B43" s="1"/>
      <c r="C43" s="1"/>
      <c r="D43" s="1"/>
    </row>
    <row r="44" spans="2:4" x14ac:dyDescent="0.25">
      <c r="B44" s="1"/>
      <c r="C44" s="1"/>
      <c r="D44" s="1"/>
    </row>
    <row r="45" spans="2:4" x14ac:dyDescent="0.25">
      <c r="B45" s="1"/>
      <c r="C45" s="1"/>
      <c r="D45" s="1"/>
    </row>
    <row r="46" spans="2:4" x14ac:dyDescent="0.25">
      <c r="B46" s="1"/>
      <c r="C46" s="1"/>
      <c r="D46" s="1"/>
    </row>
    <row r="47" spans="2:4" x14ac:dyDescent="0.25">
      <c r="B47" s="1"/>
      <c r="C47" s="1"/>
      <c r="D47" s="1"/>
    </row>
    <row r="48" spans="2:4" x14ac:dyDescent="0.25">
      <c r="B48" s="1"/>
      <c r="C48" s="1"/>
      <c r="D48" s="1"/>
    </row>
    <row r="49" spans="2:4" x14ac:dyDescent="0.25">
      <c r="B49" s="1"/>
      <c r="C49" s="1"/>
      <c r="D49" s="1"/>
    </row>
    <row r="50" spans="2:4" x14ac:dyDescent="0.25">
      <c r="B50" s="1"/>
      <c r="C50" s="1"/>
      <c r="D50" s="1"/>
    </row>
    <row r="51" spans="2:4" x14ac:dyDescent="0.25">
      <c r="B51" s="1"/>
      <c r="C51" s="1"/>
      <c r="D51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topLeftCell="A7" workbookViewId="0">
      <pane xSplit="1" ySplit="2" topLeftCell="B9" activePane="bottomRight" state="frozen"/>
      <selection activeCell="A7" sqref="A7"/>
      <selection pane="topRight" activeCell="B7" sqref="B7"/>
      <selection pane="bottomLeft" activeCell="A9" sqref="A9"/>
      <selection pane="bottomRight" activeCell="B26" sqref="B26"/>
    </sheetView>
  </sheetViews>
  <sheetFormatPr defaultRowHeight="15" x14ac:dyDescent="0.25"/>
  <cols>
    <col min="1" max="1" width="68.5703125" style="4" bestFit="1" customWidth="1"/>
    <col min="2" max="2" width="16.7109375" style="2" customWidth="1"/>
    <col min="3" max="3" width="14.5703125" style="2" bestFit="1" customWidth="1"/>
    <col min="4" max="4" width="18.140625" style="2" customWidth="1"/>
    <col min="5" max="25" width="14.140625" style="2" bestFit="1" customWidth="1"/>
    <col min="26" max="28" width="14" style="2" bestFit="1" customWidth="1"/>
    <col min="29" max="16384" width="9.140625" style="2"/>
  </cols>
  <sheetData>
    <row r="1" spans="1:25" hidden="1" x14ac:dyDescent="0.25">
      <c r="A1" s="4" t="s">
        <v>0</v>
      </c>
      <c r="E1" s="2" t="s" vm="1">
        <v>1</v>
      </c>
    </row>
    <row r="2" spans="1:25" hidden="1" x14ac:dyDescent="0.25">
      <c r="A2" s="4" t="s">
        <v>2</v>
      </c>
      <c r="E2" s="2" t="s" vm="2">
        <v>3</v>
      </c>
    </row>
    <row r="3" spans="1:25" hidden="1" x14ac:dyDescent="0.25">
      <c r="A3" s="4" t="s">
        <v>4</v>
      </c>
      <c r="E3" s="2" t="s" vm="4">
        <v>20</v>
      </c>
    </row>
    <row r="4" spans="1:25" hidden="1" x14ac:dyDescent="0.25">
      <c r="A4" s="4" t="s">
        <v>5</v>
      </c>
      <c r="E4" s="2" t="s" vm="3">
        <v>6</v>
      </c>
    </row>
    <row r="5" spans="1:25" hidden="1" x14ac:dyDescent="0.25">
      <c r="A5" s="4" t="s">
        <v>7</v>
      </c>
      <c r="E5" s="2" t="s" vm="5">
        <v>21</v>
      </c>
    </row>
    <row r="6" spans="1:25" hidden="1" x14ac:dyDescent="0.25"/>
    <row r="8" spans="1:25" x14ac:dyDescent="0.25">
      <c r="B8" s="3">
        <v>2014</v>
      </c>
      <c r="C8" s="3">
        <v>2015</v>
      </c>
      <c r="D8" s="3" t="s">
        <v>26</v>
      </c>
      <c r="E8" s="3">
        <v>2017</v>
      </c>
      <c r="F8" s="3">
        <f>+E8+1</f>
        <v>2018</v>
      </c>
      <c r="G8" s="3">
        <f t="shared" ref="G8:Y8" si="0">+F8+1</f>
        <v>2019</v>
      </c>
      <c r="H8" s="3">
        <f t="shared" si="0"/>
        <v>2020</v>
      </c>
      <c r="I8" s="3">
        <f t="shared" si="0"/>
        <v>2021</v>
      </c>
      <c r="J8" s="3">
        <f t="shared" si="0"/>
        <v>2022</v>
      </c>
      <c r="K8" s="3">
        <f t="shared" si="0"/>
        <v>2023</v>
      </c>
      <c r="L8" s="3">
        <f t="shared" si="0"/>
        <v>2024</v>
      </c>
      <c r="M8" s="3">
        <f t="shared" si="0"/>
        <v>2025</v>
      </c>
      <c r="N8" s="3">
        <f t="shared" si="0"/>
        <v>2026</v>
      </c>
      <c r="O8" s="3">
        <f t="shared" si="0"/>
        <v>2027</v>
      </c>
      <c r="P8" s="3">
        <f t="shared" si="0"/>
        <v>2028</v>
      </c>
      <c r="Q8" s="3">
        <f t="shared" si="0"/>
        <v>2029</v>
      </c>
      <c r="R8" s="3">
        <f t="shared" si="0"/>
        <v>2030</v>
      </c>
      <c r="S8" s="3">
        <f t="shared" si="0"/>
        <v>2031</v>
      </c>
      <c r="T8" s="3">
        <f t="shared" si="0"/>
        <v>2032</v>
      </c>
      <c r="U8" s="3">
        <f t="shared" si="0"/>
        <v>2033</v>
      </c>
      <c r="V8" s="3">
        <f t="shared" si="0"/>
        <v>2034</v>
      </c>
      <c r="W8" s="3">
        <f t="shared" si="0"/>
        <v>2035</v>
      </c>
      <c r="X8" s="3">
        <f t="shared" si="0"/>
        <v>2036</v>
      </c>
      <c r="Y8" s="3">
        <f t="shared" si="0"/>
        <v>2037</v>
      </c>
    </row>
    <row r="9" spans="1:25" x14ac:dyDescent="0.25">
      <c r="A9" s="4" t="s">
        <v>9</v>
      </c>
      <c r="B9" s="5">
        <v>695729</v>
      </c>
      <c r="C9" s="5">
        <v>377043</v>
      </c>
      <c r="D9" s="5">
        <v>349008</v>
      </c>
      <c r="E9" s="2">
        <v>556451.49399999995</v>
      </c>
      <c r="F9" s="2">
        <v>510411.60200000001</v>
      </c>
      <c r="G9" s="2">
        <v>491192.11800000002</v>
      </c>
      <c r="H9" s="2">
        <v>558091.37399999995</v>
      </c>
      <c r="I9" s="2">
        <v>533705.76199999999</v>
      </c>
      <c r="J9" s="2">
        <v>545625.37399999995</v>
      </c>
      <c r="K9" s="2">
        <v>510024.02</v>
      </c>
      <c r="L9" s="2">
        <v>577763.06200000003</v>
      </c>
      <c r="M9" s="2">
        <v>550423.03599999996</v>
      </c>
      <c r="N9" s="2">
        <v>564134.22400000005</v>
      </c>
      <c r="O9" s="2">
        <v>571817.19400000002</v>
      </c>
      <c r="P9" s="2">
        <v>508887.60200000001</v>
      </c>
      <c r="Q9" s="2">
        <v>545660.424</v>
      </c>
      <c r="R9" s="2">
        <v>563581.32799999998</v>
      </c>
      <c r="S9" s="2">
        <v>535893.37399999995</v>
      </c>
      <c r="T9" s="2">
        <v>507193.13400000002</v>
      </c>
      <c r="U9" s="2">
        <v>565500.74</v>
      </c>
      <c r="V9" s="2">
        <v>540406.04599999997</v>
      </c>
      <c r="W9" s="2">
        <v>549107.21400000004</v>
      </c>
      <c r="X9" s="2">
        <v>530131.098</v>
      </c>
      <c r="Y9" s="2">
        <v>533674.576</v>
      </c>
    </row>
    <row r="10" spans="1:25" x14ac:dyDescent="0.25">
      <c r="A10" s="4" t="s">
        <v>10</v>
      </c>
      <c r="B10" s="5">
        <v>313209</v>
      </c>
      <c r="C10" s="5">
        <v>193078</v>
      </c>
      <c r="D10" s="5">
        <v>210686.40600000098</v>
      </c>
      <c r="E10" s="2">
        <v>228608.63</v>
      </c>
      <c r="F10" s="2">
        <v>227632.7</v>
      </c>
      <c r="G10" s="2">
        <v>194629.34</v>
      </c>
      <c r="H10" s="2">
        <v>238649.92</v>
      </c>
      <c r="I10" s="2">
        <v>229325.05</v>
      </c>
      <c r="J10" s="2">
        <v>214889.09</v>
      </c>
      <c r="K10" s="2">
        <v>239043.88</v>
      </c>
      <c r="L10" s="2">
        <v>241906.69</v>
      </c>
      <c r="M10" s="2">
        <v>219161.59</v>
      </c>
      <c r="N10" s="2">
        <v>246247.75</v>
      </c>
      <c r="O10" s="2">
        <v>241076.26</v>
      </c>
      <c r="P10" s="2">
        <v>218085.89</v>
      </c>
      <c r="Q10" s="2">
        <v>239221.34</v>
      </c>
      <c r="R10" s="2">
        <v>236468.16</v>
      </c>
      <c r="S10" s="2">
        <v>235636.03</v>
      </c>
      <c r="T10" s="2">
        <v>239556.89</v>
      </c>
      <c r="U10" s="2">
        <v>234601.19</v>
      </c>
      <c r="V10" s="2">
        <v>235409.5</v>
      </c>
      <c r="W10" s="2">
        <v>227188.31</v>
      </c>
      <c r="X10" s="2">
        <v>218513.52</v>
      </c>
      <c r="Y10" s="2">
        <v>219158.71</v>
      </c>
    </row>
    <row r="11" spans="1:25" x14ac:dyDescent="0.25">
      <c r="A11" s="4" t="s">
        <v>12</v>
      </c>
      <c r="B11" s="6">
        <f>380431000/1000</f>
        <v>380431</v>
      </c>
      <c r="C11" s="6">
        <v>439362</v>
      </c>
      <c r="D11" s="5">
        <v>229138.47199999995</v>
      </c>
      <c r="E11" s="2">
        <v>247835.167999</v>
      </c>
      <c r="F11" s="2">
        <v>229847.68199899999</v>
      </c>
      <c r="G11" s="2">
        <v>236564.68199899999</v>
      </c>
      <c r="H11" s="2">
        <v>241442.84799899999</v>
      </c>
      <c r="I11" s="2">
        <v>236669.023999</v>
      </c>
      <c r="J11" s="2">
        <v>222853.085999</v>
      </c>
      <c r="K11" s="2">
        <v>243042.091999</v>
      </c>
      <c r="L11" s="2">
        <v>244080.49999899999</v>
      </c>
      <c r="M11" s="2">
        <v>238680.42999900001</v>
      </c>
      <c r="N11" s="2">
        <v>247034.06399900001</v>
      </c>
      <c r="O11" s="2">
        <v>217893.64999899999</v>
      </c>
      <c r="P11" s="2">
        <v>237037.213999</v>
      </c>
      <c r="Q11" s="2">
        <v>233234.737999</v>
      </c>
      <c r="R11" s="2">
        <v>230535.62599900001</v>
      </c>
      <c r="S11" s="2">
        <v>228984.88999900001</v>
      </c>
      <c r="T11" s="2">
        <v>235613.07199900001</v>
      </c>
      <c r="U11" s="2">
        <v>231665.73399899999</v>
      </c>
      <c r="V11" s="2">
        <v>231186.32599899999</v>
      </c>
      <c r="W11" s="2">
        <v>219671.45799900001</v>
      </c>
      <c r="X11" s="2">
        <v>206603.781999</v>
      </c>
      <c r="Y11" s="2">
        <v>208859.99199899999</v>
      </c>
    </row>
    <row r="12" spans="1:25" x14ac:dyDescent="0.25">
      <c r="A12" s="4" t="s">
        <v>8</v>
      </c>
      <c r="B12" s="8">
        <v>2478</v>
      </c>
      <c r="C12" s="8">
        <v>-118</v>
      </c>
      <c r="D12" s="8">
        <v>65</v>
      </c>
      <c r="E12" s="2">
        <v>0.8</v>
      </c>
      <c r="F12" s="2">
        <v>8.8000000000000007</v>
      </c>
      <c r="G12" s="2">
        <v>169.2</v>
      </c>
      <c r="H12" s="2">
        <v>164.8</v>
      </c>
      <c r="I12" s="2">
        <v>259.8</v>
      </c>
      <c r="J12" s="2">
        <v>312.60000000000002</v>
      </c>
      <c r="K12" s="2">
        <v>199.4</v>
      </c>
      <c r="L12" s="2">
        <v>371.6</v>
      </c>
      <c r="M12" s="2">
        <v>393.2</v>
      </c>
      <c r="N12" s="2">
        <v>237.2</v>
      </c>
      <c r="O12" s="2">
        <v>304.60000000000002</v>
      </c>
      <c r="P12" s="2">
        <v>224.4</v>
      </c>
      <c r="Q12" s="2">
        <v>375.8</v>
      </c>
      <c r="R12" s="2">
        <v>295.2</v>
      </c>
      <c r="S12" s="2">
        <v>413.2</v>
      </c>
      <c r="T12" s="2">
        <v>614.6</v>
      </c>
      <c r="U12" s="2">
        <v>603</v>
      </c>
      <c r="V12" s="2">
        <v>791.6</v>
      </c>
      <c r="W12" s="2">
        <v>870.8</v>
      </c>
      <c r="X12" s="2">
        <v>1100.8</v>
      </c>
      <c r="Y12" s="2">
        <v>1105.8</v>
      </c>
    </row>
    <row r="13" spans="1:25" x14ac:dyDescent="0.25">
      <c r="A13" s="4" t="s">
        <v>13</v>
      </c>
      <c r="B13" s="8">
        <v>9249</v>
      </c>
      <c r="C13" s="8">
        <v>7877</v>
      </c>
      <c r="D13" s="8">
        <v>17912</v>
      </c>
      <c r="E13" s="2">
        <v>53655.22</v>
      </c>
      <c r="F13" s="2">
        <v>45637.3</v>
      </c>
      <c r="G13" s="2">
        <v>47759.519999999997</v>
      </c>
      <c r="H13" s="2">
        <v>50223.94</v>
      </c>
      <c r="I13" s="2">
        <v>49156.160000000003</v>
      </c>
      <c r="J13" s="2">
        <v>49619.58</v>
      </c>
      <c r="K13" s="2">
        <v>50690.26</v>
      </c>
      <c r="L13" s="2">
        <v>51936.1</v>
      </c>
      <c r="M13" s="2">
        <v>50618.92</v>
      </c>
      <c r="N13" s="2">
        <v>52048.04</v>
      </c>
      <c r="O13" s="2">
        <v>50232.06</v>
      </c>
      <c r="P13" s="2">
        <v>54108.2</v>
      </c>
      <c r="Q13" s="2">
        <v>51862.44</v>
      </c>
      <c r="R13" s="2">
        <v>52461</v>
      </c>
      <c r="S13" s="2">
        <v>51951.76</v>
      </c>
      <c r="T13" s="2">
        <v>50859.040000000001</v>
      </c>
      <c r="U13" s="2">
        <v>52303.24</v>
      </c>
      <c r="V13" s="2">
        <v>48446.239999999998</v>
      </c>
      <c r="W13" s="2">
        <v>63754.18</v>
      </c>
      <c r="X13" s="2">
        <v>64786.58</v>
      </c>
      <c r="Y13" s="2">
        <v>68980.56</v>
      </c>
    </row>
    <row r="14" spans="1:25" x14ac:dyDescent="0.25">
      <c r="A14" s="4" t="s">
        <v>14</v>
      </c>
      <c r="B14" s="8">
        <v>-78</v>
      </c>
      <c r="C14" s="8">
        <v>-118</v>
      </c>
      <c r="D14" s="8"/>
      <c r="E14" s="2">
        <v>0.09</v>
      </c>
      <c r="F14" s="2">
        <v>0.9</v>
      </c>
      <c r="G14" s="2">
        <v>21.54</v>
      </c>
      <c r="H14" s="2">
        <v>19.59</v>
      </c>
      <c r="I14" s="2">
        <v>33.15</v>
      </c>
      <c r="J14" s="2">
        <v>41.94</v>
      </c>
      <c r="K14" s="2">
        <v>27.33</v>
      </c>
      <c r="L14" s="2">
        <v>43.98</v>
      </c>
      <c r="M14" s="2">
        <v>50.07</v>
      </c>
      <c r="N14" s="2">
        <v>32.25</v>
      </c>
      <c r="O14" s="2">
        <v>38.25</v>
      </c>
      <c r="P14" s="2">
        <v>28.92</v>
      </c>
      <c r="Q14" s="2">
        <v>49.05</v>
      </c>
      <c r="R14" s="2">
        <v>37.35</v>
      </c>
      <c r="S14" s="2">
        <v>49.29</v>
      </c>
      <c r="T14" s="2">
        <v>77.459999999999994</v>
      </c>
      <c r="U14" s="2">
        <v>76.8</v>
      </c>
      <c r="V14" s="2">
        <v>104.67</v>
      </c>
      <c r="W14" s="2">
        <v>111.72</v>
      </c>
      <c r="X14" s="2">
        <v>131.25</v>
      </c>
      <c r="Y14" s="2">
        <v>144.78</v>
      </c>
    </row>
    <row r="15" spans="1:25" x14ac:dyDescent="0.25">
      <c r="A15" s="4" t="s">
        <v>15</v>
      </c>
      <c r="B15" s="8">
        <v>-45</v>
      </c>
      <c r="C15" s="8">
        <v>-117</v>
      </c>
      <c r="D15" s="8"/>
      <c r="E15" s="2">
        <v>0.09</v>
      </c>
      <c r="F15" s="2">
        <v>1.1100000000000001</v>
      </c>
      <c r="G15" s="2">
        <v>21.9</v>
      </c>
      <c r="H15" s="2">
        <v>19.32</v>
      </c>
      <c r="I15" s="2">
        <v>32.729999999999997</v>
      </c>
      <c r="J15" s="2">
        <v>41.61</v>
      </c>
      <c r="K15" s="2">
        <v>27.6</v>
      </c>
      <c r="L15" s="2">
        <v>45</v>
      </c>
      <c r="M15" s="2">
        <v>50.49</v>
      </c>
      <c r="N15" s="2">
        <v>31.65</v>
      </c>
      <c r="O15" s="2">
        <v>38.97</v>
      </c>
      <c r="P15" s="2">
        <v>27.39</v>
      </c>
      <c r="Q15" s="2">
        <v>48.66</v>
      </c>
      <c r="R15" s="2">
        <v>36.479999999999997</v>
      </c>
      <c r="S15" s="2">
        <v>51.54</v>
      </c>
      <c r="T15" s="2">
        <v>78.06</v>
      </c>
      <c r="U15" s="2">
        <v>76.2</v>
      </c>
      <c r="V15" s="2">
        <v>107.79</v>
      </c>
      <c r="W15" s="2">
        <v>109.95</v>
      </c>
      <c r="X15" s="2">
        <v>132.6</v>
      </c>
      <c r="Y15" s="2">
        <v>140.79</v>
      </c>
    </row>
    <row r="16" spans="1:25" x14ac:dyDescent="0.25">
      <c r="A16" s="4" t="s">
        <v>11</v>
      </c>
      <c r="B16" s="8">
        <f>975000/1000+57</f>
        <v>1032</v>
      </c>
      <c r="C16" s="8">
        <f>-175+15</f>
        <v>-160</v>
      </c>
      <c r="D16" s="8">
        <v>3915</v>
      </c>
      <c r="E16" s="2">
        <v>24837.8</v>
      </c>
      <c r="F16" s="2">
        <v>20459.099999999999</v>
      </c>
      <c r="G16" s="2">
        <v>22102</v>
      </c>
      <c r="H16" s="2">
        <v>22987.7</v>
      </c>
      <c r="I16" s="2">
        <v>23725.8</v>
      </c>
      <c r="J16" s="2">
        <v>21713.9</v>
      </c>
      <c r="K16" s="2">
        <v>22333.4</v>
      </c>
      <c r="L16" s="2">
        <v>23538.2</v>
      </c>
      <c r="M16" s="2">
        <v>23663.3</v>
      </c>
      <c r="N16" s="2">
        <v>22869</v>
      </c>
      <c r="O16" s="2">
        <v>23910.6</v>
      </c>
      <c r="P16" s="2">
        <v>25118.9</v>
      </c>
      <c r="Q16" s="2">
        <v>24441.3</v>
      </c>
      <c r="R16" s="2">
        <v>25338.6</v>
      </c>
      <c r="S16" s="2">
        <v>26306.7</v>
      </c>
      <c r="T16" s="2">
        <v>25080.400000000001</v>
      </c>
      <c r="U16" s="2">
        <v>25848.6</v>
      </c>
      <c r="V16" s="2">
        <v>23339.200000000001</v>
      </c>
      <c r="W16" s="2">
        <v>36338.5</v>
      </c>
      <c r="X16" s="2">
        <v>36965.1</v>
      </c>
      <c r="Y16" s="2">
        <v>39955</v>
      </c>
    </row>
    <row r="17" spans="1:25" x14ac:dyDescent="0.25">
      <c r="A17" s="4" t="s">
        <v>16</v>
      </c>
      <c r="B17" s="8">
        <v>-46</v>
      </c>
      <c r="C17" s="8">
        <v>-42</v>
      </c>
      <c r="D17" s="8"/>
      <c r="F17" s="2">
        <v>1.48</v>
      </c>
      <c r="G17" s="2">
        <v>28.88</v>
      </c>
      <c r="H17" s="2">
        <v>26.6</v>
      </c>
      <c r="I17" s="2">
        <v>42.56</v>
      </c>
      <c r="J17" s="2">
        <v>57.48</v>
      </c>
      <c r="K17" s="2">
        <v>36.119999999999997</v>
      </c>
      <c r="L17" s="2">
        <v>58.92</v>
      </c>
      <c r="M17" s="2">
        <v>65.239999999999995</v>
      </c>
      <c r="N17" s="2">
        <v>42.28</v>
      </c>
      <c r="O17" s="2">
        <v>50.28</v>
      </c>
      <c r="P17" s="2">
        <v>38.479999999999997</v>
      </c>
      <c r="Q17" s="2">
        <v>68.040000000000006</v>
      </c>
      <c r="R17" s="2">
        <v>47.84</v>
      </c>
      <c r="S17" s="2">
        <v>67.48</v>
      </c>
      <c r="T17" s="2">
        <v>103.08</v>
      </c>
      <c r="U17" s="2">
        <v>102.52</v>
      </c>
      <c r="V17" s="2">
        <v>139.76</v>
      </c>
      <c r="W17" s="2">
        <v>144.80000000000001</v>
      </c>
      <c r="X17" s="2">
        <v>176.16</v>
      </c>
      <c r="Y17" s="2">
        <v>187.68</v>
      </c>
    </row>
    <row r="18" spans="1:25" x14ac:dyDescent="0.25">
      <c r="A18" s="4" t="s">
        <v>17</v>
      </c>
      <c r="B18" s="8">
        <v>-381</v>
      </c>
      <c r="C18" s="8">
        <v>-520</v>
      </c>
      <c r="D18" s="8"/>
      <c r="E18" s="2">
        <v>6201.58</v>
      </c>
      <c r="F18" s="2">
        <v>5121.34</v>
      </c>
      <c r="G18" s="2">
        <v>5582.5</v>
      </c>
      <c r="H18" s="2">
        <v>5973.94</v>
      </c>
      <c r="I18" s="2">
        <v>6167.28</v>
      </c>
      <c r="J18" s="2">
        <v>5498.08</v>
      </c>
      <c r="K18" s="2">
        <v>5728.38</v>
      </c>
      <c r="L18" s="2">
        <v>6029.24</v>
      </c>
      <c r="M18" s="2">
        <v>6176.24</v>
      </c>
      <c r="N18" s="2">
        <v>5854.52</v>
      </c>
      <c r="O18" s="2">
        <v>6149.92</v>
      </c>
      <c r="P18" s="2">
        <v>6500.9</v>
      </c>
      <c r="Q18" s="2">
        <v>6304.76</v>
      </c>
      <c r="R18" s="2">
        <v>6542.2</v>
      </c>
      <c r="S18" s="2">
        <v>6913.62</v>
      </c>
      <c r="T18" s="2">
        <v>6470.1</v>
      </c>
      <c r="U18" s="2">
        <v>6750.94</v>
      </c>
      <c r="V18" s="2">
        <v>6130.74</v>
      </c>
      <c r="W18" s="2">
        <v>9612.82</v>
      </c>
      <c r="X18" s="2">
        <v>9767.94</v>
      </c>
      <c r="Y18" s="2">
        <v>10620.68</v>
      </c>
    </row>
    <row r="19" spans="1:25" x14ac:dyDescent="0.25">
      <c r="A19" s="4" t="s">
        <v>23</v>
      </c>
      <c r="B19" s="1">
        <v>0</v>
      </c>
      <c r="C19" s="1">
        <v>88705</v>
      </c>
      <c r="D19" s="1">
        <v>231447</v>
      </c>
      <c r="E19" s="2">
        <v>347151.98760600004</v>
      </c>
      <c r="F19" s="2">
        <v>347160.29054099997</v>
      </c>
      <c r="G19" s="2">
        <v>347147.67600700003</v>
      </c>
      <c r="H19" s="2">
        <v>347148.69926299999</v>
      </c>
      <c r="I19" s="2">
        <v>347163.53788099997</v>
      </c>
      <c r="J19" s="2">
        <v>347148.90903400001</v>
      </c>
      <c r="K19" s="2">
        <v>347150.63017000002</v>
      </c>
      <c r="L19" s="2">
        <v>347178.09242900001</v>
      </c>
      <c r="M19" s="2">
        <v>347156.26046300004</v>
      </c>
      <c r="N19" s="2">
        <v>347159.86401600001</v>
      </c>
      <c r="O19" s="2">
        <v>347142.77755</v>
      </c>
      <c r="P19" s="2">
        <v>347154.21149999998</v>
      </c>
      <c r="Q19" s="2">
        <v>347145.97702300001</v>
      </c>
      <c r="R19" s="2">
        <v>347139.35756999999</v>
      </c>
      <c r="S19" s="2">
        <v>347154.67028600001</v>
      </c>
      <c r="T19" s="2">
        <v>347152.71795299998</v>
      </c>
      <c r="U19" s="2">
        <v>347153.70342399995</v>
      </c>
      <c r="V19" s="2">
        <v>347103.56719999999</v>
      </c>
      <c r="W19" s="2">
        <v>346097</v>
      </c>
      <c r="X19" s="2">
        <v>346097</v>
      </c>
      <c r="Y19" s="2">
        <v>346097</v>
      </c>
    </row>
    <row r="20" spans="1:25" x14ac:dyDescent="0.25">
      <c r="A20" s="4" t="s">
        <v>18</v>
      </c>
      <c r="B20" s="5">
        <v>0</v>
      </c>
      <c r="C20" s="1">
        <v>66681</v>
      </c>
      <c r="D20" s="5">
        <v>52786</v>
      </c>
      <c r="E20" s="2">
        <v>76652.017873999997</v>
      </c>
      <c r="F20" s="2">
        <v>76652.028789000004</v>
      </c>
      <c r="G20" s="2">
        <v>76652.009214000005</v>
      </c>
      <c r="H20" s="2">
        <v>76652.038207000005</v>
      </c>
      <c r="I20" s="2">
        <v>76652</v>
      </c>
      <c r="J20" s="2">
        <v>76652.033836000002</v>
      </c>
      <c r="K20" s="2">
        <v>76652.045511999997</v>
      </c>
      <c r="L20" s="2">
        <v>76652.053566000002</v>
      </c>
      <c r="M20" s="2">
        <v>76652.035845000006</v>
      </c>
      <c r="N20" s="2">
        <v>76652.053316000005</v>
      </c>
      <c r="O20" s="2">
        <v>76652.052335</v>
      </c>
      <c r="P20" s="2">
        <v>76652.037618999995</v>
      </c>
      <c r="Q20" s="2">
        <v>76652.035111999998</v>
      </c>
      <c r="R20" s="2">
        <v>76652.018526</v>
      </c>
      <c r="S20" s="2">
        <v>76652.027245999998</v>
      </c>
      <c r="T20" s="2">
        <v>76652.036777999994</v>
      </c>
      <c r="U20" s="2">
        <v>76652.035319000002</v>
      </c>
      <c r="V20" s="2">
        <v>76652.043581999998</v>
      </c>
      <c r="W20" s="2">
        <v>76652.008883999995</v>
      </c>
      <c r="X20" s="2">
        <v>76652.027906999996</v>
      </c>
      <c r="Y20" s="2">
        <v>76652.034945000007</v>
      </c>
    </row>
    <row r="21" spans="1:25" x14ac:dyDescent="0.25">
      <c r="A21" s="4" t="s">
        <v>19</v>
      </c>
      <c r="B21" s="1">
        <v>91332</v>
      </c>
      <c r="C21" s="1">
        <v>93037</v>
      </c>
      <c r="D21" s="5">
        <v>69734</v>
      </c>
      <c r="E21" s="2">
        <v>80031.738190999997</v>
      </c>
      <c r="F21" s="2">
        <v>80043.261713999993</v>
      </c>
      <c r="G21" s="2">
        <v>80023.170509000003</v>
      </c>
      <c r="H21" s="2">
        <v>80024.041977999994</v>
      </c>
      <c r="I21" s="2">
        <v>80043.988523000007</v>
      </c>
      <c r="J21" s="2">
        <v>80024.541249000002</v>
      </c>
      <c r="K21" s="2">
        <v>80027.459612000006</v>
      </c>
      <c r="L21" s="2">
        <v>80073.446605999998</v>
      </c>
      <c r="M21" s="2">
        <v>80037.110562000002</v>
      </c>
      <c r="N21" s="2">
        <v>80041.569556000002</v>
      </c>
      <c r="O21" s="2">
        <v>80011.142898999999</v>
      </c>
      <c r="P21" s="2">
        <v>80031.919055000006</v>
      </c>
      <c r="Q21" s="2">
        <v>80018.300831999994</v>
      </c>
      <c r="R21" s="2">
        <v>80007.003016999995</v>
      </c>
      <c r="S21" s="2">
        <v>80036.388984999998</v>
      </c>
      <c r="T21" s="2">
        <v>80032.979479000001</v>
      </c>
      <c r="U21" s="2">
        <v>80032.931956999993</v>
      </c>
      <c r="V21" s="2">
        <v>80004.400177000003</v>
      </c>
      <c r="W21" s="2">
        <v>79754.060194999998</v>
      </c>
      <c r="X21" s="2">
        <v>80310.070005999994</v>
      </c>
      <c r="Y21" s="2">
        <v>90478.547995000001</v>
      </c>
    </row>
    <row r="22" spans="1:25" x14ac:dyDescent="0.25">
      <c r="A22" s="4" t="s">
        <v>29</v>
      </c>
      <c r="B22" s="1"/>
      <c r="C22" s="1"/>
      <c r="D22" s="5"/>
      <c r="F22" s="2">
        <v>94016.053446000005</v>
      </c>
      <c r="G22" s="2">
        <v>94016.052127999996</v>
      </c>
      <c r="H22" s="2">
        <v>94016.052358000001</v>
      </c>
      <c r="I22" s="2">
        <v>94016.044410000002</v>
      </c>
      <c r="J22" s="2">
        <v>94016.068794999999</v>
      </c>
      <c r="K22" s="2">
        <v>94016.061780000004</v>
      </c>
      <c r="L22" s="2">
        <v>94016.058239000005</v>
      </c>
      <c r="M22" s="2">
        <v>94016.062202000001</v>
      </c>
      <c r="N22" s="2">
        <v>94016.078821000003</v>
      </c>
      <c r="O22" s="2">
        <v>94016.091681999998</v>
      </c>
      <c r="P22" s="2">
        <v>94016.071110000004</v>
      </c>
      <c r="Q22" s="2">
        <v>94016.045908999993</v>
      </c>
      <c r="R22" s="2">
        <v>94016.051672999994</v>
      </c>
      <c r="S22" s="2">
        <v>94016.051269999996</v>
      </c>
      <c r="T22" s="2">
        <v>94016.036068000001</v>
      </c>
      <c r="U22" s="2">
        <v>94016.070064</v>
      </c>
      <c r="V22" s="2">
        <v>94016.054592</v>
      </c>
      <c r="W22" s="2">
        <v>94016.034753</v>
      </c>
      <c r="X22" s="2">
        <v>94016.068675999995</v>
      </c>
      <c r="Y22" s="2">
        <v>94016.061446000007</v>
      </c>
    </row>
    <row r="23" spans="1:25" x14ac:dyDescent="0.25">
      <c r="A23" s="4" t="s">
        <v>30</v>
      </c>
      <c r="B23" s="1"/>
      <c r="C23" s="1"/>
      <c r="D23" s="5"/>
      <c r="F23" s="2">
        <v>92457.062951</v>
      </c>
      <c r="G23" s="2">
        <v>92457.033064999996</v>
      </c>
      <c r="H23" s="2">
        <v>92457.051712999993</v>
      </c>
      <c r="I23" s="2">
        <v>92457.054690999998</v>
      </c>
      <c r="J23" s="2">
        <v>92457.068224999995</v>
      </c>
      <c r="K23" s="2">
        <v>92457.061495999995</v>
      </c>
      <c r="L23" s="2">
        <v>92457.071956999993</v>
      </c>
      <c r="M23" s="2">
        <v>92457.064255000005</v>
      </c>
      <c r="N23" s="2">
        <v>92457.090131000004</v>
      </c>
      <c r="O23" s="2">
        <v>92457.087450999999</v>
      </c>
      <c r="P23" s="2">
        <v>92457.057637000005</v>
      </c>
      <c r="Q23" s="2">
        <v>92457.054992000005</v>
      </c>
      <c r="R23" s="2">
        <v>92457.059445000006</v>
      </c>
      <c r="S23" s="2">
        <v>92457.053012000004</v>
      </c>
      <c r="T23" s="2">
        <v>92457.034031999996</v>
      </c>
      <c r="U23" s="2">
        <v>92457.068276000005</v>
      </c>
      <c r="V23" s="2">
        <v>92457.054753000004</v>
      </c>
      <c r="W23" s="2">
        <v>92457.035182000007</v>
      </c>
      <c r="X23" s="2">
        <v>92457.069413999998</v>
      </c>
      <c r="Y23" s="2">
        <v>92457.059798999995</v>
      </c>
    </row>
    <row r="24" spans="1:25" x14ac:dyDescent="0.25">
      <c r="A24" s="4" t="s">
        <v>28</v>
      </c>
      <c r="B24" s="1"/>
      <c r="C24" s="1"/>
      <c r="D24" s="5"/>
      <c r="F24" s="2">
        <v>90717.051968999993</v>
      </c>
      <c r="G24" s="2">
        <v>90717.038209999999</v>
      </c>
      <c r="H24" s="2">
        <v>90717.045708999998</v>
      </c>
      <c r="I24" s="2">
        <v>90717.042274000007</v>
      </c>
      <c r="J24" s="2">
        <v>90717.052849</v>
      </c>
      <c r="K24" s="2">
        <v>90717.061946000002</v>
      </c>
      <c r="L24" s="2">
        <v>90717.061027999996</v>
      </c>
      <c r="M24" s="2">
        <v>90717.044909999997</v>
      </c>
      <c r="N24" s="2">
        <v>90717.070926</v>
      </c>
      <c r="O24" s="2">
        <v>90717.077846</v>
      </c>
      <c r="P24" s="2">
        <v>90717.067939</v>
      </c>
      <c r="Q24" s="2">
        <v>90717.034415000002</v>
      </c>
      <c r="R24" s="2">
        <v>90717.043221</v>
      </c>
      <c r="S24" s="2">
        <v>90717.045152000006</v>
      </c>
      <c r="T24" s="2">
        <v>90717.035975999999</v>
      </c>
      <c r="U24" s="2">
        <v>90717.080780000004</v>
      </c>
      <c r="V24" s="2">
        <v>90717.041272000002</v>
      </c>
      <c r="W24" s="2">
        <v>90717.036252000005</v>
      </c>
      <c r="X24" s="2">
        <v>90717.069856999995</v>
      </c>
      <c r="Y24" s="2">
        <v>90717.052565000005</v>
      </c>
    </row>
    <row r="25" spans="1:25" x14ac:dyDescent="0.25">
      <c r="A25" s="4" t="s">
        <v>22</v>
      </c>
      <c r="B25" s="1">
        <v>1629967</v>
      </c>
      <c r="C25" s="1">
        <v>1615067</v>
      </c>
      <c r="D25" s="1">
        <v>1250459</v>
      </c>
      <c r="E25" s="2">
        <v>1826134.9893</v>
      </c>
      <c r="F25" s="2">
        <v>1865463.9857999999</v>
      </c>
      <c r="G25" s="2">
        <v>1904792.0242999999</v>
      </c>
      <c r="H25" s="2">
        <v>1944115.9776999999</v>
      </c>
      <c r="I25" s="2">
        <v>1983445.0362</v>
      </c>
      <c r="J25" s="2">
        <v>2022773.0364000001</v>
      </c>
      <c r="K25" s="2">
        <v>2062100.9953000001</v>
      </c>
      <c r="L25" s="2">
        <v>2101428.9950000001</v>
      </c>
      <c r="M25" s="2">
        <v>2140754.9742999999</v>
      </c>
      <c r="N25" s="2">
        <v>2180083.9929999998</v>
      </c>
      <c r="O25" s="2">
        <v>2219410.9855999998</v>
      </c>
      <c r="P25" s="2">
        <v>2258737.9797999999</v>
      </c>
      <c r="Q25" s="2">
        <v>2298065.0007000002</v>
      </c>
      <c r="R25" s="2">
        <v>2337393.0214</v>
      </c>
      <c r="S25" s="2">
        <v>2376720.9547000001</v>
      </c>
      <c r="T25" s="2">
        <v>2416049.0271999999</v>
      </c>
      <c r="U25" s="2">
        <v>2455376.9868000001</v>
      </c>
      <c r="V25" s="2">
        <v>2494702.9837000002</v>
      </c>
      <c r="W25" s="2">
        <v>2534029.9742999999</v>
      </c>
      <c r="X25" s="2">
        <v>2573358.0421000002</v>
      </c>
      <c r="Y25" s="2">
        <v>2612687.0112000001</v>
      </c>
    </row>
    <row r="26" spans="1:25" x14ac:dyDescent="0.25">
      <c r="A26" s="4" t="s">
        <v>24</v>
      </c>
      <c r="B26" s="1">
        <v>269059</v>
      </c>
      <c r="C26" s="1">
        <v>708869</v>
      </c>
      <c r="D26" s="1">
        <v>268588</v>
      </c>
      <c r="E26" s="2">
        <v>379024.66759800003</v>
      </c>
      <c r="F26" s="2">
        <v>297896.01550099999</v>
      </c>
      <c r="G26" s="2">
        <v>354124.32236400002</v>
      </c>
      <c r="H26" s="2">
        <v>312276.388591</v>
      </c>
      <c r="I26" s="2">
        <v>366717.04547800001</v>
      </c>
      <c r="J26" s="2">
        <v>389042.29929499998</v>
      </c>
      <c r="K26" s="2">
        <v>415992.57613599999</v>
      </c>
      <c r="L26" s="2">
        <v>402372.13160099997</v>
      </c>
      <c r="M26" s="2">
        <v>457350.19114499999</v>
      </c>
      <c r="N26" s="2">
        <v>452628.19777899998</v>
      </c>
      <c r="O26" s="2">
        <v>496186.47941199999</v>
      </c>
      <c r="P26" s="2">
        <v>570212.75722499995</v>
      </c>
      <c r="Q26" s="2">
        <v>565614.00203099998</v>
      </c>
      <c r="R26" s="2">
        <v>586066.54770999996</v>
      </c>
      <c r="S26" s="2">
        <v>633670.81817500002</v>
      </c>
      <c r="T26" s="2">
        <v>681910.62637099996</v>
      </c>
      <c r="U26" s="2">
        <v>680077.35719200002</v>
      </c>
      <c r="V26" s="2">
        <v>730477.12404200004</v>
      </c>
      <c r="W26" s="2">
        <v>772272.73697199998</v>
      </c>
      <c r="X26" s="2">
        <v>841651.60530399997</v>
      </c>
      <c r="Y26" s="2">
        <v>855338.16339400003</v>
      </c>
    </row>
    <row r="27" spans="1:25" x14ac:dyDescent="0.25">
      <c r="A27" s="4" t="s">
        <v>25</v>
      </c>
      <c r="B27" s="1">
        <v>92422</v>
      </c>
      <c r="C27" s="1">
        <v>453476</v>
      </c>
      <c r="D27" s="7">
        <v>70074</v>
      </c>
      <c r="E27" s="2">
        <v>172983.64981800001</v>
      </c>
      <c r="F27" s="2">
        <v>251247.313696</v>
      </c>
      <c r="G27" s="2">
        <v>227097.18478899999</v>
      </c>
      <c r="H27" s="2">
        <v>265453.70561399998</v>
      </c>
      <c r="I27" s="2">
        <v>242082.55153</v>
      </c>
      <c r="J27" s="2">
        <v>206615.303766</v>
      </c>
      <c r="K27" s="2">
        <v>204737.363273</v>
      </c>
      <c r="L27" s="2">
        <v>226409.73974200001</v>
      </c>
      <c r="M27" s="2">
        <v>185571.031647</v>
      </c>
      <c r="N27" s="2">
        <v>190768.55631099999</v>
      </c>
      <c r="O27" s="2">
        <v>167980.67995699999</v>
      </c>
      <c r="P27" s="2">
        <v>141225.98198899999</v>
      </c>
      <c r="Q27" s="2">
        <v>148508.79276700001</v>
      </c>
      <c r="R27" s="2">
        <v>143710.544046</v>
      </c>
      <c r="S27" s="2">
        <v>122910.99566499999</v>
      </c>
      <c r="T27" s="2">
        <v>111200.644044</v>
      </c>
      <c r="U27" s="2">
        <v>121922.66516</v>
      </c>
      <c r="V27" s="2">
        <v>101529.27292</v>
      </c>
      <c r="W27" s="2">
        <v>124845.68994</v>
      </c>
      <c r="X27" s="2">
        <v>116851.699066</v>
      </c>
      <c r="Y27" s="2">
        <v>115897.476948</v>
      </c>
    </row>
    <row r="28" spans="1:25" x14ac:dyDescent="0.25">
      <c r="B28" s="1"/>
      <c r="C28" s="1"/>
      <c r="D28" s="1"/>
    </row>
    <row r="29" spans="1:25" x14ac:dyDescent="0.25">
      <c r="A29" s="4" t="s">
        <v>27</v>
      </c>
      <c r="B29" s="1"/>
      <c r="C29" s="1"/>
      <c r="D29" s="1"/>
    </row>
    <row r="31" spans="1:25" x14ac:dyDescent="0.25">
      <c r="B31" s="1"/>
      <c r="C31" s="1"/>
      <c r="D31" s="1"/>
    </row>
    <row r="32" spans="1:25" x14ac:dyDescent="0.25">
      <c r="B32" s="1"/>
      <c r="C32" s="1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2:4" x14ac:dyDescent="0.25">
      <c r="B33" s="1"/>
      <c r="C33" s="1"/>
      <c r="D33" s="1"/>
    </row>
    <row r="34" spans="2:4" x14ac:dyDescent="0.25">
      <c r="B34" s="1"/>
      <c r="C34" s="1"/>
      <c r="D3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annatc</vt:lpstr>
      <vt:lpstr>with Juhl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2017-03-08T00:33:22Z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{8C8EF503-D578-4DBD-ACBA-043820F3EAD5}</vt:lpwstr>
  </property>
</Properties>
</file>