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c\Network\Users_Corp_L-Z\T52668\"/>
    </mc:Choice>
  </mc:AlternateContent>
  <bookViews>
    <workbookView xWindow="0" yWindow="0" windowWidth="28800" windowHeight="12420"/>
  </bookViews>
  <sheets>
    <sheet name="Report" sheetId="1" r:id="rId1"/>
  </sheets>
  <definedNames>
    <definedName name="_xlnm.Print_Titles" localSheetId="0">Report!$A:$B,Report!$2:$5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3" i="1"/>
  <c r="C32" i="1"/>
  <c r="B32" i="1"/>
  <c r="D31" i="1"/>
  <c r="D30" i="1"/>
  <c r="D32" i="1" s="1"/>
  <c r="D33" i="1" l="1"/>
  <c r="C27" i="1" l="1"/>
  <c r="B27" i="1"/>
  <c r="C26" i="1"/>
  <c r="B26" i="1"/>
  <c r="D25" i="1"/>
  <c r="D24" i="1"/>
  <c r="D27" i="1" s="1"/>
  <c r="D26" i="1" l="1"/>
  <c r="C21" i="1" l="1"/>
  <c r="B21" i="1"/>
  <c r="C20" i="1"/>
  <c r="B20" i="1"/>
  <c r="D19" i="1"/>
  <c r="D18" i="1"/>
  <c r="D21" i="1" l="1"/>
  <c r="D20" i="1"/>
  <c r="C15" i="1"/>
  <c r="B15" i="1"/>
  <c r="C14" i="1"/>
  <c r="B14" i="1"/>
  <c r="D13" i="1"/>
  <c r="D12" i="1"/>
  <c r="D15" i="1" s="1"/>
  <c r="D14" i="1" l="1"/>
  <c r="C8" i="1" l="1"/>
  <c r="B8" i="1"/>
  <c r="C9" i="1" l="1"/>
  <c r="B9" i="1"/>
  <c r="D7" i="1"/>
  <c r="D6" i="1"/>
  <c r="D8" i="1" s="1"/>
  <c r="D9" i="1" l="1"/>
</calcChain>
</file>

<file path=xl/sharedStrings.xml><?xml version="1.0" encoding="utf-8"?>
<sst xmlns="http://schemas.openxmlformats.org/spreadsheetml/2006/main" count="43" uniqueCount="15">
  <si>
    <t>MidAmerican Energy Company</t>
  </si>
  <si>
    <t>2018-2022 South Dakota Energy Efficiency Plan</t>
  </si>
  <si>
    <t>Program Year 2018</t>
  </si>
  <si>
    <t>Program Benefits (NPV)</t>
  </si>
  <si>
    <t>Program Costs (NPV)</t>
  </si>
  <si>
    <t>Net Economic Benefits (NPV)</t>
  </si>
  <si>
    <t>Electric</t>
  </si>
  <si>
    <t>Gas</t>
  </si>
  <si>
    <t>Total</t>
  </si>
  <si>
    <t>TRC Ratio</t>
  </si>
  <si>
    <t>Program Year 2019</t>
  </si>
  <si>
    <t>Program Year 2020</t>
  </si>
  <si>
    <t>Program Year 2021</t>
  </si>
  <si>
    <t>Program Year 2022</t>
  </si>
  <si>
    <t>Cost Effectiveness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</si>
</sst>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0" xfId="2" applyNumberFormat="1" applyFont="1"/>
    <xf numFmtId="0" fontId="0" fillId="0" borderId="2" xfId="0" applyBorder="1"/>
    <xf numFmtId="0" fontId="0" fillId="0" borderId="0" xfId="0" applyFill="1" applyBorder="1"/>
    <xf numFmtId="165" fontId="0" fillId="0" borderId="0" xfId="2" applyNumberFormat="1" applyFont="1" applyAlignment="1">
      <alignment horizontal="right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right"/>
    </xf>
    <xf numFmtId="165" fontId="0" fillId="0" borderId="2" xfId="2" applyNumberFormat="1" applyFont="1" applyBorder="1"/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33"/>
  <sheetViews>
    <sheetView tabSelected="1" zoomScale="80" zoomScaleNormal="80" workbookViewId="0">
      <selection activeCell="G6" sqref="G6"/>
    </sheetView>
  </sheetViews>
  <sheetFormatPr defaultRowHeight="15" x14ac:dyDescent="0.25"/>
  <cols>
    <col min="1" max="1" width="34.28515625" customWidth="1"/>
    <col min="2" max="3" width="19.5703125" customWidth="1"/>
    <col min="4" max="4" width="19.28515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14</v>
      </c>
    </row>
    <row r="5" spans="1:4" x14ac:dyDescent="0.25">
      <c r="A5" s="3" t="s">
        <v>2</v>
      </c>
      <c r="B5" s="4" t="s">
        <v>6</v>
      </c>
      <c r="C5" s="4" t="s">
        <v>7</v>
      </c>
      <c r="D5" s="4" t="s">
        <v>8</v>
      </c>
    </row>
    <row r="6" spans="1:4" x14ac:dyDescent="0.25">
      <c r="A6" t="s">
        <v>3</v>
      </c>
      <c r="B6" s="5">
        <v>141210</v>
      </c>
      <c r="C6" s="5">
        <v>945031</v>
      </c>
      <c r="D6" s="8">
        <f>B6+C6</f>
        <v>1086241</v>
      </c>
    </row>
    <row r="7" spans="1:4" x14ac:dyDescent="0.25">
      <c r="A7" s="3" t="s">
        <v>4</v>
      </c>
      <c r="B7" s="9">
        <v>93547</v>
      </c>
      <c r="C7" s="9">
        <v>806578</v>
      </c>
      <c r="D7" s="10">
        <f>B7+C7</f>
        <v>900125</v>
      </c>
    </row>
    <row r="8" spans="1:4" x14ac:dyDescent="0.25">
      <c r="A8" s="6" t="s">
        <v>5</v>
      </c>
      <c r="B8" s="11">
        <f>B6-B7</f>
        <v>47663</v>
      </c>
      <c r="C8" s="11">
        <f>C6-C7</f>
        <v>138453</v>
      </c>
      <c r="D8" s="11">
        <f>D6-D7</f>
        <v>186116</v>
      </c>
    </row>
    <row r="9" spans="1:4" x14ac:dyDescent="0.25">
      <c r="A9" s="7" t="s">
        <v>9</v>
      </c>
      <c r="B9" s="12">
        <f>B6/B7</f>
        <v>1.5095085892652891</v>
      </c>
      <c r="C9" s="12">
        <f t="shared" ref="C9:D9" si="0">C6/C7</f>
        <v>1.1716548182568829</v>
      </c>
      <c r="D9" s="12">
        <f t="shared" si="0"/>
        <v>1.2067668379391752</v>
      </c>
    </row>
    <row r="10" spans="1:4" x14ac:dyDescent="0.25">
      <c r="D10" s="1"/>
    </row>
    <row r="11" spans="1:4" x14ac:dyDescent="0.25">
      <c r="A11" s="3" t="s">
        <v>10</v>
      </c>
      <c r="B11" s="4" t="s">
        <v>6</v>
      </c>
      <c r="C11" s="4" t="s">
        <v>7</v>
      </c>
      <c r="D11" s="4" t="s">
        <v>8</v>
      </c>
    </row>
    <row r="12" spans="1:4" x14ac:dyDescent="0.25">
      <c r="A12" t="s">
        <v>3</v>
      </c>
      <c r="B12" s="5">
        <v>135821</v>
      </c>
      <c r="C12" s="5">
        <v>899912</v>
      </c>
      <c r="D12" s="8">
        <f>B12+C12</f>
        <v>1035733</v>
      </c>
    </row>
    <row r="13" spans="1:4" x14ac:dyDescent="0.25">
      <c r="A13" s="3" t="s">
        <v>4</v>
      </c>
      <c r="B13" s="9">
        <v>87962</v>
      </c>
      <c r="C13" s="9">
        <v>753375</v>
      </c>
      <c r="D13" s="10">
        <f>B13+C13</f>
        <v>841337</v>
      </c>
    </row>
    <row r="14" spans="1:4" x14ac:dyDescent="0.25">
      <c r="A14" s="6" t="s">
        <v>5</v>
      </c>
      <c r="B14" s="11">
        <f>B12-B13</f>
        <v>47859</v>
      </c>
      <c r="C14" s="11">
        <f>C12-C13</f>
        <v>146537</v>
      </c>
      <c r="D14" s="11">
        <f>D12-D13</f>
        <v>194396</v>
      </c>
    </row>
    <row r="15" spans="1:4" x14ac:dyDescent="0.25">
      <c r="A15" s="7" t="s">
        <v>9</v>
      </c>
      <c r="B15" s="12">
        <f>B12/B13</f>
        <v>1.5440872194811395</v>
      </c>
      <c r="C15" s="12">
        <f t="shared" ref="C15:D15" si="1">C12/C13</f>
        <v>1.1945073834411815</v>
      </c>
      <c r="D15" s="12">
        <f t="shared" si="1"/>
        <v>1.2310560453183446</v>
      </c>
    </row>
    <row r="16" spans="1:4" x14ac:dyDescent="0.25">
      <c r="D16" s="1"/>
    </row>
    <row r="17" spans="1:46" x14ac:dyDescent="0.25">
      <c r="A17" s="3" t="s">
        <v>11</v>
      </c>
      <c r="B17" s="4" t="s">
        <v>6</v>
      </c>
      <c r="C17" s="4" t="s">
        <v>7</v>
      </c>
      <c r="D17" s="4" t="s">
        <v>8</v>
      </c>
    </row>
    <row r="18" spans="1:46" x14ac:dyDescent="0.25">
      <c r="A18" t="s">
        <v>3</v>
      </c>
      <c r="B18" s="5">
        <v>130690</v>
      </c>
      <c r="C18" s="5">
        <v>858124</v>
      </c>
      <c r="D18" s="8">
        <f>B18+C18</f>
        <v>988814</v>
      </c>
    </row>
    <row r="19" spans="1:46" s="2" customFormat="1" x14ac:dyDescent="0.25">
      <c r="A19" s="3" t="s">
        <v>4</v>
      </c>
      <c r="B19" s="9">
        <v>82719</v>
      </c>
      <c r="C19" s="9">
        <v>703691</v>
      </c>
      <c r="D19" s="10">
        <f>B19+C19</f>
        <v>786410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2" customFormat="1" x14ac:dyDescent="0.25">
      <c r="A20" s="6" t="s">
        <v>5</v>
      </c>
      <c r="B20" s="11">
        <f>B18-B19</f>
        <v>47971</v>
      </c>
      <c r="C20" s="11">
        <f>C18-C19</f>
        <v>154433</v>
      </c>
      <c r="D20" s="11">
        <f>D18-D19</f>
        <v>202404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25">
      <c r="A21" s="7" t="s">
        <v>9</v>
      </c>
      <c r="B21" s="12">
        <f>B18/B19</f>
        <v>1.57992722349158</v>
      </c>
      <c r="C21" s="12">
        <f t="shared" ref="C21:D21" si="2">C18/C19</f>
        <v>1.2194613829081231</v>
      </c>
      <c r="D21" s="12">
        <f t="shared" si="2"/>
        <v>1.2573771951017916</v>
      </c>
    </row>
    <row r="23" spans="1:46" x14ac:dyDescent="0.25">
      <c r="A23" s="3" t="s">
        <v>12</v>
      </c>
      <c r="B23" s="4" t="s">
        <v>6</v>
      </c>
      <c r="C23" s="4" t="s">
        <v>7</v>
      </c>
      <c r="D23" s="4" t="s">
        <v>8</v>
      </c>
    </row>
    <row r="24" spans="1:46" x14ac:dyDescent="0.25">
      <c r="A24" t="s">
        <v>3</v>
      </c>
      <c r="B24" s="5">
        <v>125859</v>
      </c>
      <c r="C24" s="5">
        <v>818706</v>
      </c>
      <c r="D24" s="8">
        <f>B24+C24</f>
        <v>944565</v>
      </c>
    </row>
    <row r="25" spans="1:46" x14ac:dyDescent="0.25">
      <c r="A25" s="3" t="s">
        <v>4</v>
      </c>
      <c r="B25" s="9">
        <v>77798</v>
      </c>
      <c r="C25" s="9">
        <v>657293</v>
      </c>
      <c r="D25" s="10">
        <f>B25+C25</f>
        <v>735091</v>
      </c>
    </row>
    <row r="26" spans="1:46" x14ac:dyDescent="0.25">
      <c r="A26" s="6" t="s">
        <v>5</v>
      </c>
      <c r="B26" s="11">
        <f>B24-B25</f>
        <v>48061</v>
      </c>
      <c r="C26" s="11">
        <f>C24-C25</f>
        <v>161413</v>
      </c>
      <c r="D26" s="11">
        <f>D24-D25</f>
        <v>209474</v>
      </c>
    </row>
    <row r="27" spans="1:46" x14ac:dyDescent="0.25">
      <c r="A27" s="7" t="s">
        <v>9</v>
      </c>
      <c r="B27" s="12">
        <f>B24/B25</f>
        <v>1.617766523561017</v>
      </c>
      <c r="C27" s="12">
        <f t="shared" ref="C27:D27" si="3">C24/C25</f>
        <v>1.2455723703127828</v>
      </c>
      <c r="D27" s="12">
        <f t="shared" si="3"/>
        <v>1.2849633582780908</v>
      </c>
    </row>
    <row r="29" spans="1:46" x14ac:dyDescent="0.25">
      <c r="A29" s="3" t="s">
        <v>13</v>
      </c>
      <c r="B29" s="4" t="s">
        <v>6</v>
      </c>
      <c r="C29" s="4" t="s">
        <v>7</v>
      </c>
      <c r="D29" s="4" t="s">
        <v>8</v>
      </c>
    </row>
    <row r="30" spans="1:46" x14ac:dyDescent="0.25">
      <c r="A30" t="s">
        <v>3</v>
      </c>
      <c r="B30" s="5">
        <v>121178</v>
      </c>
      <c r="C30" s="5">
        <v>781554</v>
      </c>
      <c r="D30" s="8">
        <f>B30+C30</f>
        <v>902732</v>
      </c>
    </row>
    <row r="31" spans="1:46" x14ac:dyDescent="0.25">
      <c r="A31" s="3" t="s">
        <v>4</v>
      </c>
      <c r="B31" s="9">
        <v>73178</v>
      </c>
      <c r="C31" s="9">
        <v>613963</v>
      </c>
      <c r="D31" s="10">
        <f>B31+C31</f>
        <v>687141</v>
      </c>
    </row>
    <row r="32" spans="1:46" x14ac:dyDescent="0.25">
      <c r="A32" s="6" t="s">
        <v>5</v>
      </c>
      <c r="B32" s="11">
        <f>B30-B31</f>
        <v>48000</v>
      </c>
      <c r="C32" s="11">
        <f>C30-C31</f>
        <v>167591</v>
      </c>
      <c r="D32" s="11">
        <f>D30-D31</f>
        <v>215591</v>
      </c>
    </row>
    <row r="33" spans="1:4" x14ac:dyDescent="0.25">
      <c r="A33" s="7" t="s">
        <v>9</v>
      </c>
      <c r="B33" s="12">
        <f>B30/B31</f>
        <v>1.6559348438055153</v>
      </c>
      <c r="C33" s="12">
        <f t="shared" ref="C33:D33" si="4">C30/C31</f>
        <v>1.2729659604894759</v>
      </c>
      <c r="D33" s="12">
        <f t="shared" si="4"/>
        <v>1.3137507440248799</v>
      </c>
    </row>
  </sheetData>
  <pageMargins left="0.7" right="0.7" top="0.75" bottom="0.75" header="0.3" footer="0.3"/>
  <pageSetup scale="80" fitToHeight="0" orientation="landscape" r:id="rId1"/>
  <headerFooter>
    <oddHeader xml:space="preserve">&amp;RSouth Dakota 2018-2022 MidAmerican Energy
Energy Efficiency Plan
2-7 Attachment 1
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Complete</completed>
    <Status xmlns="41B0BF35-30BF-46B2-B31C-608546DD1474" xsi:nil="true"/>
    <Reviewed_x0020_By xmlns="41B0BF35-30BF-46B2-B31C-608546DD1474">BMC,ngc</Reviewed_x0020_By>
    <Comments xmlns="41B0BF35-30BF-46B2-B31C-608546DD1474" xsi:nil="true"/>
    <Assigned_x0020_to0 xmlns="41B0BF35-30BF-46B2-B31C-608546DD1474" xsi:nil="true"/>
  </documentManagement>
</p:properties>
</file>

<file path=customXml/itemProps1.xml><?xml version="1.0" encoding="utf-8"?>
<ds:datastoreItem xmlns:ds="http://schemas.openxmlformats.org/officeDocument/2006/customXml" ds:itemID="{F1875854-5B58-4D28-8285-791750F100A6}"/>
</file>

<file path=customXml/itemProps2.xml><?xml version="1.0" encoding="utf-8"?>
<ds:datastoreItem xmlns:ds="http://schemas.openxmlformats.org/officeDocument/2006/customXml" ds:itemID="{1C254AF1-33B8-4F71-88AC-35F2D9F45788}"/>
</file>

<file path=customXml/itemProps3.xml><?xml version="1.0" encoding="utf-8"?>
<ds:datastoreItem xmlns:ds="http://schemas.openxmlformats.org/officeDocument/2006/customXml" ds:itemID="{54B0D077-02AE-4D0F-9B2E-66D1433CB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>MidAmerican Energy Holdings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Rea, Charles B</dc:creator>
  <cp:lastModifiedBy>Rea, Charles B</cp:lastModifiedBy>
  <cp:lastPrinted>2017-12-11T20:51:33Z</cp:lastPrinted>
  <dcterms:created xsi:type="dcterms:W3CDTF">2017-12-11T20:20:52Z</dcterms:created>
  <dcterms:modified xsi:type="dcterms:W3CDTF">2017-12-11T21:58:20Z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